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ahr/Downloads/"/>
    </mc:Choice>
  </mc:AlternateContent>
  <xr:revisionPtr revIDLastSave="0" documentId="13_ncr:1_{D4C0C039-BC1D-414A-BA87-60006C3962AD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Oneida Coun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  <c r="F77" i="1"/>
  <c r="D77" i="1"/>
  <c r="B77" i="1"/>
  <c r="H76" i="1"/>
  <c r="I76" i="1" s="1"/>
  <c r="F76" i="1"/>
  <c r="D76" i="1"/>
  <c r="B76" i="1"/>
  <c r="H75" i="1"/>
  <c r="F75" i="1"/>
  <c r="G75" i="1" s="1"/>
  <c r="D75" i="1"/>
  <c r="B75" i="1"/>
  <c r="H74" i="1"/>
  <c r="I74" i="1" s="1"/>
  <c r="F74" i="1"/>
  <c r="D74" i="1"/>
  <c r="B74" i="1"/>
  <c r="C74" i="1" s="1"/>
  <c r="I77" i="1"/>
  <c r="I75" i="1"/>
  <c r="G77" i="1"/>
  <c r="G76" i="1"/>
  <c r="G74" i="1"/>
  <c r="E75" i="1"/>
  <c r="E74" i="1"/>
  <c r="C75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</calcChain>
</file>

<file path=xl/sharedStrings.xml><?xml version="1.0" encoding="utf-8"?>
<sst xmlns="http://schemas.openxmlformats.org/spreadsheetml/2006/main" count="88" uniqueCount="82">
  <si>
    <t>Jurisdiction</t>
  </si>
  <si>
    <t>County Legislative District 1</t>
  </si>
  <si>
    <t>County Legislative District 2</t>
  </si>
  <si>
    <t>County Legislative District 3</t>
  </si>
  <si>
    <t>County Legislative District 4</t>
  </si>
  <si>
    <t>County Legislative District 5</t>
  </si>
  <si>
    <t>County Legislative District 6</t>
  </si>
  <si>
    <t>County Legislative District 7</t>
  </si>
  <si>
    <t>County Legislative District 8</t>
  </si>
  <si>
    <t>County Legislative District 9</t>
  </si>
  <si>
    <t>County Legislative District 10</t>
  </si>
  <si>
    <t>County Legislative District 11</t>
  </si>
  <si>
    <t>County Legislative District 12</t>
  </si>
  <si>
    <t>County Legislative District 13</t>
  </si>
  <si>
    <t>County Legislative District 14</t>
  </si>
  <si>
    <t>County Legislative District 15</t>
  </si>
  <si>
    <t>County Legislative District 16</t>
  </si>
  <si>
    <t>County Legislative District 17</t>
  </si>
  <si>
    <t>County Legislative District 18</t>
  </si>
  <si>
    <t>County Legislative District 19</t>
  </si>
  <si>
    <t>County Legislative District 20</t>
  </si>
  <si>
    <t>County Legislative District 21</t>
  </si>
  <si>
    <t>County Legislative District 22</t>
  </si>
  <si>
    <t>County Legislative District 23</t>
  </si>
  <si>
    <t>Rome - Citywide</t>
  </si>
  <si>
    <t>Oneida County - Countywide</t>
  </si>
  <si>
    <t>Utica - Citywide</t>
  </si>
  <si>
    <t xml:space="preserve">Annsville                               </t>
  </si>
  <si>
    <t xml:space="preserve">Augusta                                 </t>
  </si>
  <si>
    <t xml:space="preserve">Ava                                     </t>
  </si>
  <si>
    <t xml:space="preserve">Boonville                               </t>
  </si>
  <si>
    <t xml:space="preserve">Bridgewater                             </t>
  </si>
  <si>
    <t xml:space="preserve">Camden                                  </t>
  </si>
  <si>
    <t xml:space="preserve">Deerfield                               </t>
  </si>
  <si>
    <t xml:space="preserve">Florence                                </t>
  </si>
  <si>
    <t xml:space="preserve">Floyd                                   </t>
  </si>
  <si>
    <t xml:space="preserve">Forestport                              </t>
  </si>
  <si>
    <t xml:space="preserve">Kirkland                                </t>
  </si>
  <si>
    <t xml:space="preserve">Lee                                     </t>
  </si>
  <si>
    <t xml:space="preserve">Marcy                                   </t>
  </si>
  <si>
    <t xml:space="preserve">Marshall                                </t>
  </si>
  <si>
    <t xml:space="preserve">New Hartford                            </t>
  </si>
  <si>
    <t xml:space="preserve">Paris                                   </t>
  </si>
  <si>
    <t xml:space="preserve">Remsen                                  </t>
  </si>
  <si>
    <t xml:space="preserve">Sangerfield                             </t>
  </si>
  <si>
    <t xml:space="preserve">Steuben                                 </t>
  </si>
  <si>
    <t xml:space="preserve">Trenton                                 </t>
  </si>
  <si>
    <t xml:space="preserve">Vernon                                  </t>
  </si>
  <si>
    <t xml:space="preserve">Verona                                  </t>
  </si>
  <si>
    <t xml:space="preserve">Vienna                                  </t>
  </si>
  <si>
    <t xml:space="preserve">Western                                 </t>
  </si>
  <si>
    <t xml:space="preserve">Westmoreland                            </t>
  </si>
  <si>
    <t xml:space="preserve">Whitestown                              </t>
  </si>
  <si>
    <t>Enrollment</t>
  </si>
  <si>
    <t>Signatures Needed</t>
  </si>
  <si>
    <t>Democratic</t>
  </si>
  <si>
    <t>Republican</t>
  </si>
  <si>
    <t>Conservative</t>
  </si>
  <si>
    <t>Working Families</t>
  </si>
  <si>
    <t>Utica, Ward 1</t>
  </si>
  <si>
    <t>Utica, Ward 2</t>
  </si>
  <si>
    <t>Utica, Ward 3</t>
  </si>
  <si>
    <t>Utica, Ward 4</t>
  </si>
  <si>
    <t>Utica, Ward 5</t>
  </si>
  <si>
    <t>Utica, Ward 6</t>
  </si>
  <si>
    <t>New Hartford, Ward 1</t>
  </si>
  <si>
    <t>New Hartford, Ward 2</t>
  </si>
  <si>
    <t>New Hartford, Ward 3</t>
  </si>
  <si>
    <t>New Hartford, Ward 4</t>
  </si>
  <si>
    <t>Rome, Ward 1</t>
  </si>
  <si>
    <t>Rome, Ward 2</t>
  </si>
  <si>
    <t>Rome, Ward 3</t>
  </si>
  <si>
    <t>Rome, Ward 4</t>
  </si>
  <si>
    <t>Rome, Ward 5</t>
  </si>
  <si>
    <t>Rome, Ward 6</t>
  </si>
  <si>
    <t>Rome, Ward 7</t>
  </si>
  <si>
    <t>117th Assembly District
*Oneida County Portion ONLY</t>
  </si>
  <si>
    <t>118th Assembly District
*Oneida County Portion ONLY</t>
  </si>
  <si>
    <t>119th Assembly District
*Oneida County Portion ONLY</t>
  </si>
  <si>
    <t>122nd Assembly District
*Oneida County Portion ONLY</t>
  </si>
  <si>
    <t>February 20, 2026 Enrollment Numbers and Designating Petition Signature Requirements
Broken Down by Countywide, County Legislative District, City/Town, &amp; Wards</t>
  </si>
  <si>
    <t>February 20, 2026 Enrollment Numbers and Designating Petition Signature Requirements
by Assembly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</si>
</sst>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59595"/>
        <bgColor rgb="FF959595"/>
      </patternFill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5" tint="-0.249977111117893"/>
        <bgColor rgb="FFD3D3D3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3" tint="-0.249977111117893"/>
        <bgColor rgb="FFD3D3D3"/>
      </patternFill>
    </fill>
    <fill>
      <patternFill patternType="solid">
        <fgColor theme="6" tint="-0.249977111117893"/>
        <bgColor rgb="FFD3D3D3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9" tint="-0.249977111117893"/>
        <bgColor rgb="FFD3D3D3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59999389629810485"/>
        <bgColor rgb="FFFFFFFF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42" applyNumberFormat="0" applyFill="0" applyAlignment="0" applyProtection="0"/>
  </cellStyleXfs>
  <cellXfs count="95">
    <xf numFmtId="0" fontId="0" fillId="0" borderId="0" xfId="0"/>
    <xf numFmtId="0" fontId="1" fillId="0" borderId="0" xfId="0" applyFont="1"/>
    <xf numFmtId="49" fontId="2" fillId="10" borderId="18" xfId="0" applyNumberFormat="1" applyFont="1" applyFill="1" applyBorder="1" applyAlignment="1">
      <alignment horizontal="left" vertical="center"/>
    </xf>
    <xf numFmtId="49" fontId="2" fillId="10" borderId="3" xfId="0" applyNumberFormat="1" applyFont="1" applyFill="1" applyBorder="1" applyAlignment="1">
      <alignment horizontal="left" vertical="center"/>
    </xf>
    <xf numFmtId="49" fontId="2" fillId="7" borderId="18" xfId="0" applyNumberFormat="1" applyFont="1" applyFill="1" applyBorder="1" applyAlignment="1">
      <alignment horizontal="left" vertical="center"/>
    </xf>
    <xf numFmtId="49" fontId="2" fillId="7" borderId="19" xfId="0" applyNumberFormat="1" applyFont="1" applyFill="1" applyBorder="1" applyAlignment="1">
      <alignment horizontal="left" vertical="center"/>
    </xf>
    <xf numFmtId="49" fontId="2" fillId="11" borderId="20" xfId="0" applyNumberFormat="1" applyFont="1" applyFill="1" applyBorder="1" applyAlignment="1">
      <alignment horizontal="left" vertical="center"/>
    </xf>
    <xf numFmtId="49" fontId="2" fillId="11" borderId="3" xfId="0" applyNumberFormat="1" applyFont="1" applyFill="1" applyBorder="1" applyAlignment="1">
      <alignment horizontal="left" vertical="center"/>
    </xf>
    <xf numFmtId="49" fontId="2" fillId="14" borderId="18" xfId="0" applyNumberFormat="1" applyFont="1" applyFill="1" applyBorder="1" applyAlignment="1">
      <alignment horizontal="left" vertical="center"/>
    </xf>
    <xf numFmtId="49" fontId="2" fillId="14" borderId="19" xfId="0" applyNumberFormat="1" applyFont="1" applyFill="1" applyBorder="1" applyAlignment="1">
      <alignment horizontal="left" vertical="center"/>
    </xf>
    <xf numFmtId="3" fontId="4" fillId="5" borderId="22" xfId="0" applyNumberFormat="1" applyFont="1" applyFill="1" applyBorder="1" applyAlignment="1">
      <alignment horizontal="right" vertical="center" indent="2"/>
    </xf>
    <xf numFmtId="3" fontId="5" fillId="6" borderId="23" xfId="0" applyNumberFormat="1" applyFont="1" applyFill="1" applyBorder="1" applyAlignment="1">
      <alignment horizontal="right" vertical="center" indent="2"/>
    </xf>
    <xf numFmtId="3" fontId="4" fillId="8" borderId="22" xfId="0" applyNumberFormat="1" applyFont="1" applyFill="1" applyBorder="1" applyAlignment="1">
      <alignment horizontal="right" vertical="center" indent="2"/>
    </xf>
    <xf numFmtId="3" fontId="5" fillId="9" borderId="24" xfId="0" applyNumberFormat="1" applyFont="1" applyFill="1" applyBorder="1" applyAlignment="1">
      <alignment horizontal="right" vertical="center" indent="2"/>
    </xf>
    <xf numFmtId="3" fontId="4" fillId="12" borderId="25" xfId="0" applyNumberFormat="1" applyFont="1" applyFill="1" applyBorder="1" applyAlignment="1">
      <alignment horizontal="right" vertical="center" indent="2"/>
    </xf>
    <xf numFmtId="3" fontId="5" fillId="13" borderId="23" xfId="0" applyNumberFormat="1" applyFont="1" applyFill="1" applyBorder="1" applyAlignment="1">
      <alignment horizontal="right" vertical="center" indent="2"/>
    </xf>
    <xf numFmtId="3" fontId="4" fillId="15" borderId="22" xfId="0" applyNumberFormat="1" applyFont="1" applyFill="1" applyBorder="1" applyAlignment="1">
      <alignment horizontal="right" vertical="center" indent="2"/>
    </xf>
    <xf numFmtId="3" fontId="5" fillId="16" borderId="24" xfId="0" applyNumberFormat="1" applyFont="1" applyFill="1" applyBorder="1" applyAlignment="1">
      <alignment horizontal="right" vertical="center" indent="2"/>
    </xf>
    <xf numFmtId="3" fontId="4" fillId="5" borderId="26" xfId="0" applyNumberFormat="1" applyFont="1" applyFill="1" applyBorder="1" applyAlignment="1">
      <alignment horizontal="right" vertical="center" indent="2"/>
    </xf>
    <xf numFmtId="3" fontId="5" fillId="6" borderId="8" xfId="0" applyNumberFormat="1" applyFont="1" applyFill="1" applyBorder="1" applyAlignment="1">
      <alignment horizontal="right" vertical="center" indent="2"/>
    </xf>
    <xf numFmtId="3" fontId="4" fillId="8" borderId="26" xfId="0" applyNumberFormat="1" applyFont="1" applyFill="1" applyBorder="1" applyAlignment="1">
      <alignment horizontal="right" vertical="center" indent="2"/>
    </xf>
    <xf numFmtId="3" fontId="5" fillId="9" borderId="27" xfId="0" applyNumberFormat="1" applyFont="1" applyFill="1" applyBorder="1" applyAlignment="1">
      <alignment horizontal="right" vertical="center" indent="2"/>
    </xf>
    <xf numFmtId="3" fontId="4" fillId="12" borderId="7" xfId="0" applyNumberFormat="1" applyFont="1" applyFill="1" applyBorder="1" applyAlignment="1">
      <alignment horizontal="right" vertical="center" indent="2"/>
    </xf>
    <xf numFmtId="3" fontId="5" fillId="13" borderId="8" xfId="0" applyNumberFormat="1" applyFont="1" applyFill="1" applyBorder="1" applyAlignment="1">
      <alignment horizontal="right" vertical="center" indent="2"/>
    </xf>
    <xf numFmtId="3" fontId="4" fillId="15" borderId="26" xfId="0" applyNumberFormat="1" applyFont="1" applyFill="1" applyBorder="1" applyAlignment="1">
      <alignment horizontal="right" vertical="center" indent="2"/>
    </xf>
    <xf numFmtId="3" fontId="5" fillId="16" borderId="27" xfId="0" applyNumberFormat="1" applyFont="1" applyFill="1" applyBorder="1" applyAlignment="1">
      <alignment horizontal="right" vertical="center" indent="2"/>
    </xf>
    <xf numFmtId="3" fontId="4" fillId="5" borderId="10" xfId="0" applyNumberFormat="1" applyFont="1" applyFill="1" applyBorder="1" applyAlignment="1">
      <alignment horizontal="right" vertical="center" indent="2"/>
    </xf>
    <xf numFmtId="3" fontId="5" fillId="6" borderId="1" xfId="0" applyNumberFormat="1" applyFont="1" applyFill="1" applyBorder="1" applyAlignment="1">
      <alignment horizontal="right" vertical="center" indent="2"/>
    </xf>
    <xf numFmtId="3" fontId="4" fillId="8" borderId="10" xfId="0" applyNumberFormat="1" applyFont="1" applyFill="1" applyBorder="1" applyAlignment="1">
      <alignment horizontal="right" vertical="center" indent="2"/>
    </xf>
    <xf numFmtId="3" fontId="5" fillId="9" borderId="11" xfId="0" applyNumberFormat="1" applyFont="1" applyFill="1" applyBorder="1" applyAlignment="1">
      <alignment horizontal="right" vertical="center" indent="2"/>
    </xf>
    <xf numFmtId="3" fontId="4" fillId="12" borderId="2" xfId="0" applyNumberFormat="1" applyFont="1" applyFill="1" applyBorder="1" applyAlignment="1">
      <alignment horizontal="right" vertical="center" indent="2"/>
    </xf>
    <xf numFmtId="3" fontId="5" fillId="13" borderId="1" xfId="0" applyNumberFormat="1" applyFont="1" applyFill="1" applyBorder="1" applyAlignment="1">
      <alignment horizontal="right" vertical="center" indent="2"/>
    </xf>
    <xf numFmtId="3" fontId="4" fillId="15" borderId="10" xfId="0" applyNumberFormat="1" applyFont="1" applyFill="1" applyBorder="1" applyAlignment="1">
      <alignment horizontal="right" vertical="center" indent="2"/>
    </xf>
    <xf numFmtId="3" fontId="5" fillId="16" borderId="11" xfId="0" applyNumberFormat="1" applyFont="1" applyFill="1" applyBorder="1" applyAlignment="1">
      <alignment horizontal="right" vertical="center" indent="2"/>
    </xf>
    <xf numFmtId="3" fontId="4" fillId="5" borderId="12" xfId="0" applyNumberFormat="1" applyFont="1" applyFill="1" applyBorder="1" applyAlignment="1">
      <alignment horizontal="right" vertical="center" indent="2"/>
    </xf>
    <xf numFmtId="3" fontId="5" fillId="6" borderId="15" xfId="0" applyNumberFormat="1" applyFont="1" applyFill="1" applyBorder="1" applyAlignment="1">
      <alignment horizontal="right" vertical="center" indent="2"/>
    </xf>
    <xf numFmtId="3" fontId="4" fillId="8" borderId="12" xfId="0" applyNumberFormat="1" applyFont="1" applyFill="1" applyBorder="1" applyAlignment="1">
      <alignment horizontal="right" vertical="center" indent="2"/>
    </xf>
    <xf numFmtId="3" fontId="5" fillId="9" borderId="13" xfId="0" applyNumberFormat="1" applyFont="1" applyFill="1" applyBorder="1" applyAlignment="1">
      <alignment horizontal="right" vertical="center" indent="2"/>
    </xf>
    <xf numFmtId="3" fontId="4" fillId="12" borderId="16" xfId="0" applyNumberFormat="1" applyFont="1" applyFill="1" applyBorder="1" applyAlignment="1">
      <alignment horizontal="right" vertical="center" indent="2"/>
    </xf>
    <xf numFmtId="3" fontId="5" fillId="13" borderId="15" xfId="0" applyNumberFormat="1" applyFont="1" applyFill="1" applyBorder="1" applyAlignment="1">
      <alignment horizontal="right" vertical="center" indent="2"/>
    </xf>
    <xf numFmtId="3" fontId="4" fillId="15" borderId="12" xfId="0" applyNumberFormat="1" applyFont="1" applyFill="1" applyBorder="1" applyAlignment="1">
      <alignment horizontal="right" vertical="center" indent="2"/>
    </xf>
    <xf numFmtId="3" fontId="5" fillId="16" borderId="13" xfId="0" applyNumberFormat="1" applyFont="1" applyFill="1" applyBorder="1" applyAlignment="1">
      <alignment horizontal="right" vertical="center" indent="2"/>
    </xf>
    <xf numFmtId="3" fontId="4" fillId="5" borderId="28" xfId="0" applyNumberFormat="1" applyFont="1" applyFill="1" applyBorder="1" applyAlignment="1">
      <alignment horizontal="right" vertical="center" indent="2"/>
    </xf>
    <xf numFmtId="3" fontId="5" fillId="6" borderId="29" xfId="0" applyNumberFormat="1" applyFont="1" applyFill="1" applyBorder="1" applyAlignment="1">
      <alignment horizontal="right" vertical="center" indent="2"/>
    </xf>
    <xf numFmtId="3" fontId="4" fillId="8" borderId="28" xfId="0" applyNumberFormat="1" applyFont="1" applyFill="1" applyBorder="1" applyAlignment="1">
      <alignment horizontal="right" vertical="center" indent="2"/>
    </xf>
    <xf numFmtId="3" fontId="5" fillId="9" borderId="30" xfId="0" applyNumberFormat="1" applyFont="1" applyFill="1" applyBorder="1" applyAlignment="1">
      <alignment horizontal="right" vertical="center" indent="2"/>
    </xf>
    <xf numFmtId="3" fontId="4" fillId="12" borderId="31" xfId="0" applyNumberFormat="1" applyFont="1" applyFill="1" applyBorder="1" applyAlignment="1">
      <alignment horizontal="right" vertical="center" indent="2"/>
    </xf>
    <xf numFmtId="3" fontId="5" fillId="13" borderId="29" xfId="0" applyNumberFormat="1" applyFont="1" applyFill="1" applyBorder="1" applyAlignment="1">
      <alignment horizontal="right" vertical="center" indent="2"/>
    </xf>
    <xf numFmtId="3" fontId="4" fillId="15" borderId="28" xfId="0" applyNumberFormat="1" applyFont="1" applyFill="1" applyBorder="1" applyAlignment="1">
      <alignment horizontal="right" vertical="center" indent="2"/>
    </xf>
    <xf numFmtId="3" fontId="5" fillId="16" borderId="30" xfId="0" applyNumberFormat="1" applyFont="1" applyFill="1" applyBorder="1" applyAlignment="1">
      <alignment horizontal="right" vertical="center" indent="2"/>
    </xf>
    <xf numFmtId="3" fontId="4" fillId="5" borderId="33" xfId="0" applyNumberFormat="1" applyFont="1" applyFill="1" applyBorder="1" applyAlignment="1">
      <alignment horizontal="right" vertical="center" indent="2"/>
    </xf>
    <xf numFmtId="3" fontId="5" fillId="6" borderId="34" xfId="0" applyNumberFormat="1" applyFont="1" applyFill="1" applyBorder="1" applyAlignment="1">
      <alignment horizontal="right" vertical="center" indent="2"/>
    </xf>
    <xf numFmtId="3" fontId="4" fillId="8" borderId="33" xfId="0" applyNumberFormat="1" applyFont="1" applyFill="1" applyBorder="1" applyAlignment="1">
      <alignment horizontal="right" vertical="center" indent="2"/>
    </xf>
    <xf numFmtId="3" fontId="5" fillId="9" borderId="35" xfId="0" applyNumberFormat="1" applyFont="1" applyFill="1" applyBorder="1" applyAlignment="1">
      <alignment horizontal="right" vertical="center" indent="2"/>
    </xf>
    <xf numFmtId="3" fontId="4" fillId="12" borderId="36" xfId="0" applyNumberFormat="1" applyFont="1" applyFill="1" applyBorder="1" applyAlignment="1">
      <alignment horizontal="right" vertical="center" indent="2"/>
    </xf>
    <xf numFmtId="3" fontId="5" fillId="13" borderId="34" xfId="0" applyNumberFormat="1" applyFont="1" applyFill="1" applyBorder="1" applyAlignment="1">
      <alignment horizontal="right" vertical="center" indent="2"/>
    </xf>
    <xf numFmtId="3" fontId="4" fillId="15" borderId="33" xfId="0" applyNumberFormat="1" applyFont="1" applyFill="1" applyBorder="1" applyAlignment="1">
      <alignment horizontal="right" vertical="center" indent="2"/>
    </xf>
    <xf numFmtId="3" fontId="5" fillId="16" borderId="35" xfId="0" applyNumberFormat="1" applyFont="1" applyFill="1" applyBorder="1" applyAlignment="1">
      <alignment horizontal="right" vertical="center" indent="2"/>
    </xf>
    <xf numFmtId="3" fontId="4" fillId="5" borderId="38" xfId="0" applyNumberFormat="1" applyFont="1" applyFill="1" applyBorder="1" applyAlignment="1">
      <alignment horizontal="right" vertical="center" indent="2"/>
    </xf>
    <xf numFmtId="3" fontId="5" fillId="6" borderId="39" xfId="0" applyNumberFormat="1" applyFont="1" applyFill="1" applyBorder="1" applyAlignment="1">
      <alignment horizontal="right" vertical="center" indent="2"/>
    </xf>
    <xf numFmtId="3" fontId="4" fillId="8" borderId="38" xfId="0" applyNumberFormat="1" applyFont="1" applyFill="1" applyBorder="1" applyAlignment="1">
      <alignment horizontal="right" vertical="center" indent="2"/>
    </xf>
    <xf numFmtId="3" fontId="5" fillId="9" borderId="40" xfId="0" applyNumberFormat="1" applyFont="1" applyFill="1" applyBorder="1" applyAlignment="1">
      <alignment horizontal="right" vertical="center" indent="2"/>
    </xf>
    <xf numFmtId="3" fontId="4" fillId="12" borderId="41" xfId="0" applyNumberFormat="1" applyFont="1" applyFill="1" applyBorder="1" applyAlignment="1">
      <alignment horizontal="right" vertical="center" indent="2"/>
    </xf>
    <xf numFmtId="3" fontId="5" fillId="13" borderId="39" xfId="0" applyNumberFormat="1" applyFont="1" applyFill="1" applyBorder="1" applyAlignment="1">
      <alignment horizontal="right" vertical="center" indent="2"/>
    </xf>
    <xf numFmtId="3" fontId="4" fillId="15" borderId="38" xfId="0" applyNumberFormat="1" applyFont="1" applyFill="1" applyBorder="1" applyAlignment="1">
      <alignment horizontal="right" vertical="center" indent="2"/>
    </xf>
    <xf numFmtId="3" fontId="5" fillId="16" borderId="40" xfId="0" applyNumberFormat="1" applyFont="1" applyFill="1" applyBorder="1" applyAlignment="1">
      <alignment horizontal="right" vertical="center" indent="2"/>
    </xf>
    <xf numFmtId="49" fontId="5" fillId="2" borderId="17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/>
    </xf>
    <xf numFmtId="49" fontId="5" fillId="4" borderId="4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4" borderId="17" xfId="0" applyNumberFormat="1" applyFont="1" applyFill="1" applyBorder="1" applyAlignment="1">
      <alignment horizontal="left" vertical="center"/>
    </xf>
    <xf numFmtId="49" fontId="5" fillId="4" borderId="32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5" fillId="4" borderId="37" xfId="0" applyNumberFormat="1" applyFont="1" applyFill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4" fillId="3" borderId="48" xfId="0" applyNumberFormat="1" applyFont="1" applyFill="1" applyBorder="1" applyAlignment="1">
      <alignment horizontal="center" vertical="center"/>
    </xf>
    <xf numFmtId="49" fontId="5" fillId="0" borderId="32" xfId="0" applyNumberFormat="1" applyFont="1" applyBorder="1" applyAlignment="1">
      <alignment horizontal="left" vertical="center" wrapText="1"/>
    </xf>
    <xf numFmtId="49" fontId="6" fillId="0" borderId="21" xfId="1" applyNumberFormat="1" applyFill="1" applyBorder="1" applyAlignment="1">
      <alignment horizontal="center" vertical="center" wrapText="1"/>
    </xf>
    <xf numFmtId="49" fontId="6" fillId="0" borderId="43" xfId="1" applyNumberFormat="1" applyFill="1" applyBorder="1" applyAlignment="1">
      <alignment horizontal="center" vertical="center"/>
    </xf>
    <xf numFmtId="49" fontId="6" fillId="0" borderId="44" xfId="1" applyNumberFormat="1" applyFill="1" applyBorder="1" applyAlignment="1">
      <alignment horizontal="center" vertical="center"/>
    </xf>
    <xf numFmtId="0" fontId="6" fillId="0" borderId="45" xfId="1" applyBorder="1" applyAlignment="1">
      <alignment horizontal="center" wrapText="1"/>
    </xf>
    <xf numFmtId="0" fontId="6" fillId="0" borderId="46" xfId="1" applyBorder="1" applyAlignment="1">
      <alignment horizontal="center"/>
    </xf>
    <xf numFmtId="0" fontId="6" fillId="0" borderId="47" xfId="1" applyBorder="1" applyAlignment="1">
      <alignment horizontal="center"/>
    </xf>
    <xf numFmtId="49" fontId="2" fillId="10" borderId="4" xfId="0" applyNumberFormat="1" applyFont="1" applyFill="1" applyBorder="1" applyAlignment="1">
      <alignment horizontal="center" vertical="center"/>
    </xf>
    <xf numFmtId="49" fontId="2" fillId="10" borderId="14" xfId="0" applyNumberFormat="1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 vertical="center"/>
    </xf>
    <xf numFmtId="49" fontId="2" fillId="7" borderId="9" xfId="0" applyNumberFormat="1" applyFont="1" applyFill="1" applyBorder="1" applyAlignment="1">
      <alignment horizontal="center" vertical="center"/>
    </xf>
    <xf numFmtId="49" fontId="2" fillId="11" borderId="14" xfId="0" applyNumberFormat="1" applyFont="1" applyFill="1" applyBorder="1" applyAlignment="1">
      <alignment horizontal="center" vertical="center"/>
    </xf>
    <xf numFmtId="49" fontId="2" fillId="14" borderId="4" xfId="0" applyNumberFormat="1" applyFont="1" applyFill="1" applyBorder="1" applyAlignment="1">
      <alignment horizontal="center" vertical="center"/>
    </xf>
    <xf numFmtId="49" fontId="2" fillId="14" borderId="9" xfId="0" applyNumberFormat="1" applyFont="1" applyFill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zoomScaleNormal="100" workbookViewId="0">
      <selection activeCell="B4" sqref="B4"/>
    </sheetView>
  </sheetViews>
  <sheetFormatPr baseColWidth="10" defaultColWidth="9.33203125" defaultRowHeight="15" x14ac:dyDescent="0.2"/>
  <cols>
    <col min="1" max="1" width="28" style="1" bestFit="1" customWidth="1"/>
    <col min="2" max="2" width="24.33203125" style="1" bestFit="1" customWidth="1"/>
    <col min="3" max="3" width="18.1640625" style="1" bestFit="1" customWidth="1"/>
    <col min="4" max="4" width="24.1640625" style="1" bestFit="1" customWidth="1"/>
    <col min="5" max="5" width="18.1640625" style="1" bestFit="1" customWidth="1"/>
    <col min="6" max="6" width="25" style="1" bestFit="1" customWidth="1"/>
    <col min="7" max="7" width="18.1640625" style="1" bestFit="1" customWidth="1"/>
    <col min="8" max="8" width="27.1640625" style="1" bestFit="1" customWidth="1"/>
    <col min="9" max="9" width="18.1640625" style="1" bestFit="1" customWidth="1"/>
    <col min="10" max="16384" width="9.33203125" style="1"/>
  </cols>
  <sheetData>
    <row r="1" spans="1:9" ht="44.25" customHeight="1" thickBot="1" x14ac:dyDescent="0.3">
      <c r="A1" s="85" t="s">
        <v>80</v>
      </c>
      <c r="B1" s="86"/>
      <c r="C1" s="86"/>
      <c r="D1" s="86"/>
      <c r="E1" s="86"/>
      <c r="F1" s="86"/>
      <c r="G1" s="86"/>
      <c r="H1" s="86"/>
      <c r="I1" s="87"/>
    </row>
    <row r="2" spans="1:9" ht="17" thickTop="1" thickBot="1" x14ac:dyDescent="0.25">
      <c r="A2" s="80"/>
      <c r="B2" s="88" t="s">
        <v>55</v>
      </c>
      <c r="C2" s="89"/>
      <c r="D2" s="90" t="s">
        <v>56</v>
      </c>
      <c r="E2" s="91"/>
      <c r="F2" s="92" t="s">
        <v>57</v>
      </c>
      <c r="G2" s="92"/>
      <c r="H2" s="93" t="s">
        <v>58</v>
      </c>
      <c r="I2" s="94"/>
    </row>
    <row r="3" spans="1:9" ht="16" thickBot="1" x14ac:dyDescent="0.25">
      <c r="A3" s="66" t="s">
        <v>0</v>
      </c>
      <c r="B3" s="2" t="s">
        <v>53</v>
      </c>
      <c r="C3" s="3" t="s">
        <v>54</v>
      </c>
      <c r="D3" s="4" t="s">
        <v>53</v>
      </c>
      <c r="E3" s="5" t="s">
        <v>54</v>
      </c>
      <c r="F3" s="6" t="s">
        <v>53</v>
      </c>
      <c r="G3" s="7" t="s">
        <v>54</v>
      </c>
      <c r="H3" s="8" t="s">
        <v>53</v>
      </c>
      <c r="I3" s="9" t="s">
        <v>54</v>
      </c>
    </row>
    <row r="4" spans="1:9" ht="16" thickBot="1" x14ac:dyDescent="0.25">
      <c r="A4" s="67" t="s">
        <v>25</v>
      </c>
      <c r="B4" s="10">
        <v>40654</v>
      </c>
      <c r="C4" s="11">
        <v>1000</v>
      </c>
      <c r="D4" s="12">
        <v>53112</v>
      </c>
      <c r="E4" s="13">
        <v>1000</v>
      </c>
      <c r="F4" s="14">
        <v>2350</v>
      </c>
      <c r="G4" s="15">
        <f>ROUNDUP((F4*0.05),0)</f>
        <v>118</v>
      </c>
      <c r="H4" s="16">
        <v>593</v>
      </c>
      <c r="I4" s="17">
        <f>ROUNDUP((H4*0.05),0)</f>
        <v>30</v>
      </c>
    </row>
    <row r="5" spans="1:9" x14ac:dyDescent="0.2">
      <c r="A5" s="68" t="s">
        <v>1</v>
      </c>
      <c r="B5" s="18">
        <v>1464</v>
      </c>
      <c r="C5" s="19">
        <f t="shared" ref="C5:C68" si="0">ROUNDUP((B5*0.05),0)</f>
        <v>74</v>
      </c>
      <c r="D5" s="20">
        <v>3186</v>
      </c>
      <c r="E5" s="21">
        <f t="shared" ref="E5" si="1">ROUNDUP((D5*0.05),0)</f>
        <v>160</v>
      </c>
      <c r="F5" s="22">
        <v>152</v>
      </c>
      <c r="G5" s="23">
        <f t="shared" ref="G5" si="2">ROUNDUP((F5*0.05),0)</f>
        <v>8</v>
      </c>
      <c r="H5" s="24">
        <v>30</v>
      </c>
      <c r="I5" s="25">
        <f t="shared" ref="I5" si="3">ROUNDUP((H5*0.05),0)</f>
        <v>2</v>
      </c>
    </row>
    <row r="6" spans="1:9" x14ac:dyDescent="0.2">
      <c r="A6" s="69" t="s">
        <v>2</v>
      </c>
      <c r="B6" s="26">
        <v>1468</v>
      </c>
      <c r="C6" s="27">
        <f t="shared" si="0"/>
        <v>74</v>
      </c>
      <c r="D6" s="28">
        <v>2182</v>
      </c>
      <c r="E6" s="29">
        <f t="shared" ref="E6" si="4">ROUNDUP((D6*0.05),0)</f>
        <v>110</v>
      </c>
      <c r="F6" s="30">
        <v>96</v>
      </c>
      <c r="G6" s="31">
        <f t="shared" ref="G6" si="5">ROUNDUP((F6*0.05),0)</f>
        <v>5</v>
      </c>
      <c r="H6" s="32">
        <v>16</v>
      </c>
      <c r="I6" s="33">
        <f t="shared" ref="I6" si="6">ROUNDUP((H6*0.05),0)</f>
        <v>1</v>
      </c>
    </row>
    <row r="7" spans="1:9" x14ac:dyDescent="0.2">
      <c r="A7" s="69" t="s">
        <v>3</v>
      </c>
      <c r="B7" s="26">
        <v>1156</v>
      </c>
      <c r="C7" s="27">
        <f t="shared" si="0"/>
        <v>58</v>
      </c>
      <c r="D7" s="28">
        <v>2927</v>
      </c>
      <c r="E7" s="29">
        <f t="shared" ref="E7" si="7">ROUNDUP((D7*0.05),0)</f>
        <v>147</v>
      </c>
      <c r="F7" s="30">
        <v>120</v>
      </c>
      <c r="G7" s="31">
        <f t="shared" ref="G7" si="8">ROUNDUP((F7*0.05),0)</f>
        <v>6</v>
      </c>
      <c r="H7" s="32">
        <v>34</v>
      </c>
      <c r="I7" s="33">
        <f t="shared" ref="I7" si="9">ROUNDUP((H7*0.05),0)</f>
        <v>2</v>
      </c>
    </row>
    <row r="8" spans="1:9" x14ac:dyDescent="0.2">
      <c r="A8" s="69" t="s">
        <v>4</v>
      </c>
      <c r="B8" s="26">
        <v>1462</v>
      </c>
      <c r="C8" s="27">
        <f t="shared" si="0"/>
        <v>74</v>
      </c>
      <c r="D8" s="28">
        <v>2196</v>
      </c>
      <c r="E8" s="29">
        <f t="shared" ref="E8" si="10">ROUNDUP((D8*0.05),0)</f>
        <v>110</v>
      </c>
      <c r="F8" s="30">
        <v>152</v>
      </c>
      <c r="G8" s="31">
        <f t="shared" ref="G8" si="11">ROUNDUP((F8*0.05),0)</f>
        <v>8</v>
      </c>
      <c r="H8" s="32">
        <v>39</v>
      </c>
      <c r="I8" s="33">
        <f t="shared" ref="I8" si="12">ROUNDUP((H8*0.05),0)</f>
        <v>2</v>
      </c>
    </row>
    <row r="9" spans="1:9" x14ac:dyDescent="0.2">
      <c r="A9" s="69" t="s">
        <v>5</v>
      </c>
      <c r="B9" s="26">
        <v>954</v>
      </c>
      <c r="C9" s="27">
        <f t="shared" si="0"/>
        <v>48</v>
      </c>
      <c r="D9" s="28">
        <v>2945</v>
      </c>
      <c r="E9" s="29">
        <f t="shared" ref="E9" si="13">ROUNDUP((D9*0.05),0)</f>
        <v>148</v>
      </c>
      <c r="F9" s="30">
        <v>136</v>
      </c>
      <c r="G9" s="31">
        <f t="shared" ref="G9" si="14">ROUNDUP((F9*0.05),0)</f>
        <v>7</v>
      </c>
      <c r="H9" s="32">
        <v>29</v>
      </c>
      <c r="I9" s="33">
        <f t="shared" ref="I9" si="15">ROUNDUP((H9*0.05),0)</f>
        <v>2</v>
      </c>
    </row>
    <row r="10" spans="1:9" x14ac:dyDescent="0.2">
      <c r="A10" s="69" t="s">
        <v>6</v>
      </c>
      <c r="B10" s="26">
        <v>1179</v>
      </c>
      <c r="C10" s="27">
        <f t="shared" si="0"/>
        <v>59</v>
      </c>
      <c r="D10" s="28">
        <v>3500</v>
      </c>
      <c r="E10" s="29">
        <f t="shared" ref="E10" si="16">ROUNDUP((D10*0.05),0)</f>
        <v>175</v>
      </c>
      <c r="F10" s="30">
        <v>134</v>
      </c>
      <c r="G10" s="31">
        <f t="shared" ref="G10" si="17">ROUNDUP((F10*0.05),0)</f>
        <v>7</v>
      </c>
      <c r="H10" s="32">
        <v>21</v>
      </c>
      <c r="I10" s="33">
        <f t="shared" ref="I10" si="18">ROUNDUP((H10*0.05),0)</f>
        <v>2</v>
      </c>
    </row>
    <row r="11" spans="1:9" x14ac:dyDescent="0.2">
      <c r="A11" s="69" t="s">
        <v>7</v>
      </c>
      <c r="B11" s="26">
        <v>1801</v>
      </c>
      <c r="C11" s="27">
        <f t="shared" si="0"/>
        <v>91</v>
      </c>
      <c r="D11" s="28">
        <v>2969</v>
      </c>
      <c r="E11" s="29">
        <f t="shared" ref="E11" si="19">ROUNDUP((D11*0.05),0)</f>
        <v>149</v>
      </c>
      <c r="F11" s="30">
        <v>101</v>
      </c>
      <c r="G11" s="31">
        <f t="shared" ref="G11" si="20">ROUNDUP((F11*0.05),0)</f>
        <v>6</v>
      </c>
      <c r="H11" s="32">
        <v>22</v>
      </c>
      <c r="I11" s="33">
        <f t="shared" ref="I11" si="21">ROUNDUP((H11*0.05),0)</f>
        <v>2</v>
      </c>
    </row>
    <row r="12" spans="1:9" x14ac:dyDescent="0.2">
      <c r="A12" s="69" t="s">
        <v>8</v>
      </c>
      <c r="B12" s="26">
        <v>1849</v>
      </c>
      <c r="C12" s="27">
        <f t="shared" si="0"/>
        <v>93</v>
      </c>
      <c r="D12" s="28">
        <v>2677</v>
      </c>
      <c r="E12" s="29">
        <f t="shared" ref="E12" si="22">ROUNDUP((D12*0.05),0)</f>
        <v>134</v>
      </c>
      <c r="F12" s="30">
        <v>122</v>
      </c>
      <c r="G12" s="31">
        <f t="shared" ref="G12" si="23">ROUNDUP((F12*0.05),0)</f>
        <v>7</v>
      </c>
      <c r="H12" s="32">
        <v>23</v>
      </c>
      <c r="I12" s="33">
        <f t="shared" ref="I12" si="24">ROUNDUP((H12*0.05),0)</f>
        <v>2</v>
      </c>
    </row>
    <row r="13" spans="1:9" x14ac:dyDescent="0.2">
      <c r="A13" s="69" t="s">
        <v>9</v>
      </c>
      <c r="B13" s="26">
        <v>1642</v>
      </c>
      <c r="C13" s="27">
        <f t="shared" si="0"/>
        <v>83</v>
      </c>
      <c r="D13" s="28">
        <v>3425</v>
      </c>
      <c r="E13" s="29">
        <f t="shared" ref="E13" si="25">ROUNDUP((D13*0.05),0)</f>
        <v>172</v>
      </c>
      <c r="F13" s="30">
        <v>112</v>
      </c>
      <c r="G13" s="31">
        <f t="shared" ref="G13" si="26">ROUNDUP((F13*0.05),0)</f>
        <v>6</v>
      </c>
      <c r="H13" s="32">
        <v>21</v>
      </c>
      <c r="I13" s="33">
        <f t="shared" ref="I13" si="27">ROUNDUP((H13*0.05),0)</f>
        <v>2</v>
      </c>
    </row>
    <row r="14" spans="1:9" x14ac:dyDescent="0.2">
      <c r="A14" s="69" t="s">
        <v>10</v>
      </c>
      <c r="B14" s="26">
        <v>1826</v>
      </c>
      <c r="C14" s="27">
        <f t="shared" si="0"/>
        <v>92</v>
      </c>
      <c r="D14" s="28">
        <v>3196</v>
      </c>
      <c r="E14" s="29">
        <f t="shared" ref="E14" si="28">ROUNDUP((D14*0.05),0)</f>
        <v>160</v>
      </c>
      <c r="F14" s="30">
        <v>149</v>
      </c>
      <c r="G14" s="31">
        <f t="shared" ref="G14" si="29">ROUNDUP((F14*0.05),0)</f>
        <v>8</v>
      </c>
      <c r="H14" s="32">
        <v>25</v>
      </c>
      <c r="I14" s="33">
        <f t="shared" ref="I14" si="30">ROUNDUP((H14*0.05),0)</f>
        <v>2</v>
      </c>
    </row>
    <row r="15" spans="1:9" x14ac:dyDescent="0.2">
      <c r="A15" s="69" t="s">
        <v>11</v>
      </c>
      <c r="B15" s="26">
        <v>1727</v>
      </c>
      <c r="C15" s="27">
        <f t="shared" si="0"/>
        <v>87</v>
      </c>
      <c r="D15" s="28">
        <v>2393</v>
      </c>
      <c r="E15" s="29">
        <f t="shared" ref="E15" si="31">ROUNDUP((D15*0.05),0)</f>
        <v>120</v>
      </c>
      <c r="F15" s="30">
        <v>143</v>
      </c>
      <c r="G15" s="31">
        <f t="shared" ref="G15" si="32">ROUNDUP((F15*0.05),0)</f>
        <v>8</v>
      </c>
      <c r="H15" s="32">
        <v>16</v>
      </c>
      <c r="I15" s="33">
        <f t="shared" ref="I15" si="33">ROUNDUP((H15*0.05),0)</f>
        <v>1</v>
      </c>
    </row>
    <row r="16" spans="1:9" x14ac:dyDescent="0.2">
      <c r="A16" s="69" t="s">
        <v>12</v>
      </c>
      <c r="B16" s="26">
        <v>1685</v>
      </c>
      <c r="C16" s="27">
        <f t="shared" si="0"/>
        <v>85</v>
      </c>
      <c r="D16" s="28">
        <v>1947</v>
      </c>
      <c r="E16" s="29">
        <f t="shared" ref="E16" si="34">ROUNDUP((D16*0.05),0)</f>
        <v>98</v>
      </c>
      <c r="F16" s="30">
        <v>147</v>
      </c>
      <c r="G16" s="31">
        <f t="shared" ref="G16" si="35">ROUNDUP((F16*0.05),0)</f>
        <v>8</v>
      </c>
      <c r="H16" s="32">
        <v>36</v>
      </c>
      <c r="I16" s="33">
        <f t="shared" ref="I16" si="36">ROUNDUP((H16*0.05),0)</f>
        <v>2</v>
      </c>
    </row>
    <row r="17" spans="1:9" x14ac:dyDescent="0.2">
      <c r="A17" s="69" t="s">
        <v>13</v>
      </c>
      <c r="B17" s="26">
        <v>1940</v>
      </c>
      <c r="C17" s="27">
        <f t="shared" si="0"/>
        <v>97</v>
      </c>
      <c r="D17" s="28">
        <v>2377</v>
      </c>
      <c r="E17" s="29">
        <f t="shared" ref="E17" si="37">ROUNDUP((D17*0.05),0)</f>
        <v>119</v>
      </c>
      <c r="F17" s="30">
        <v>120</v>
      </c>
      <c r="G17" s="31">
        <f t="shared" ref="G17" si="38">ROUNDUP((F17*0.05),0)</f>
        <v>6</v>
      </c>
      <c r="H17" s="32">
        <v>23</v>
      </c>
      <c r="I17" s="33">
        <f t="shared" ref="I17" si="39">ROUNDUP((H17*0.05),0)</f>
        <v>2</v>
      </c>
    </row>
    <row r="18" spans="1:9" x14ac:dyDescent="0.2">
      <c r="A18" s="69" t="s">
        <v>14</v>
      </c>
      <c r="B18" s="26">
        <v>2729</v>
      </c>
      <c r="C18" s="27">
        <f t="shared" si="0"/>
        <v>137</v>
      </c>
      <c r="D18" s="28">
        <v>2437</v>
      </c>
      <c r="E18" s="29">
        <f t="shared" ref="E18" si="40">ROUNDUP((D18*0.05),0)</f>
        <v>122</v>
      </c>
      <c r="F18" s="30">
        <v>106</v>
      </c>
      <c r="G18" s="31">
        <f t="shared" ref="G18" si="41">ROUNDUP((F18*0.05),0)</f>
        <v>6</v>
      </c>
      <c r="H18" s="32">
        <v>21</v>
      </c>
      <c r="I18" s="33">
        <f t="shared" ref="I18" si="42">ROUNDUP((H18*0.05),0)</f>
        <v>2</v>
      </c>
    </row>
    <row r="19" spans="1:9" x14ac:dyDescent="0.2">
      <c r="A19" s="69" t="s">
        <v>15</v>
      </c>
      <c r="B19" s="26">
        <v>2481</v>
      </c>
      <c r="C19" s="27">
        <f t="shared" si="0"/>
        <v>125</v>
      </c>
      <c r="D19" s="28">
        <v>2665</v>
      </c>
      <c r="E19" s="29">
        <f t="shared" ref="E19" si="43">ROUNDUP((D19*0.05),0)</f>
        <v>134</v>
      </c>
      <c r="F19" s="30">
        <v>77</v>
      </c>
      <c r="G19" s="31">
        <f t="shared" ref="G19" si="44">ROUNDUP((F19*0.05),0)</f>
        <v>4</v>
      </c>
      <c r="H19" s="32">
        <v>10</v>
      </c>
      <c r="I19" s="33">
        <f t="shared" ref="I19" si="45">ROUNDUP((H19*0.05),0)</f>
        <v>1</v>
      </c>
    </row>
    <row r="20" spans="1:9" x14ac:dyDescent="0.2">
      <c r="A20" s="69" t="s">
        <v>16</v>
      </c>
      <c r="B20" s="26">
        <v>1498</v>
      </c>
      <c r="C20" s="27">
        <f t="shared" si="0"/>
        <v>75</v>
      </c>
      <c r="D20" s="28">
        <v>3012</v>
      </c>
      <c r="E20" s="29">
        <f t="shared" ref="E20" si="46">ROUNDUP((D20*0.05),0)</f>
        <v>151</v>
      </c>
      <c r="F20" s="30">
        <v>112</v>
      </c>
      <c r="G20" s="31">
        <f t="shared" ref="G20" si="47">ROUNDUP((F20*0.05),0)</f>
        <v>6</v>
      </c>
      <c r="H20" s="32">
        <v>28</v>
      </c>
      <c r="I20" s="33">
        <f t="shared" ref="I20" si="48">ROUNDUP((H20*0.05),0)</f>
        <v>2</v>
      </c>
    </row>
    <row r="21" spans="1:9" x14ac:dyDescent="0.2">
      <c r="A21" s="69" t="s">
        <v>17</v>
      </c>
      <c r="B21" s="26">
        <v>1399</v>
      </c>
      <c r="C21" s="27">
        <f t="shared" si="0"/>
        <v>70</v>
      </c>
      <c r="D21" s="28">
        <v>3020</v>
      </c>
      <c r="E21" s="29">
        <f t="shared" ref="E21" si="49">ROUNDUP((D21*0.05),0)</f>
        <v>151</v>
      </c>
      <c r="F21" s="30">
        <v>118</v>
      </c>
      <c r="G21" s="31">
        <f t="shared" ref="G21" si="50">ROUNDUP((F21*0.05),0)</f>
        <v>6</v>
      </c>
      <c r="H21" s="32">
        <v>34</v>
      </c>
      <c r="I21" s="33">
        <f t="shared" ref="I21" si="51">ROUNDUP((H21*0.05),0)</f>
        <v>2</v>
      </c>
    </row>
    <row r="22" spans="1:9" x14ac:dyDescent="0.2">
      <c r="A22" s="69" t="s">
        <v>18</v>
      </c>
      <c r="B22" s="26">
        <v>2224</v>
      </c>
      <c r="C22" s="27">
        <f t="shared" si="0"/>
        <v>112</v>
      </c>
      <c r="D22" s="28">
        <v>1132</v>
      </c>
      <c r="E22" s="29">
        <f t="shared" ref="E22" si="52">ROUNDUP((D22*0.05),0)</f>
        <v>57</v>
      </c>
      <c r="F22" s="30">
        <v>34</v>
      </c>
      <c r="G22" s="31">
        <f t="shared" ref="G22" si="53">ROUNDUP((F22*0.05),0)</f>
        <v>2</v>
      </c>
      <c r="H22" s="32">
        <v>25</v>
      </c>
      <c r="I22" s="33">
        <f t="shared" ref="I22" si="54">ROUNDUP((H22*0.05),0)</f>
        <v>2</v>
      </c>
    </row>
    <row r="23" spans="1:9" x14ac:dyDescent="0.2">
      <c r="A23" s="69" t="s">
        <v>19</v>
      </c>
      <c r="B23" s="26">
        <v>2560</v>
      </c>
      <c r="C23" s="27">
        <f t="shared" si="0"/>
        <v>128</v>
      </c>
      <c r="D23" s="28">
        <v>1312</v>
      </c>
      <c r="E23" s="29">
        <f t="shared" ref="E23" si="55">ROUNDUP((D23*0.05),0)</f>
        <v>66</v>
      </c>
      <c r="F23" s="30">
        <v>57</v>
      </c>
      <c r="G23" s="31">
        <f t="shared" ref="G23" si="56">ROUNDUP((F23*0.05),0)</f>
        <v>3</v>
      </c>
      <c r="H23" s="32">
        <v>33</v>
      </c>
      <c r="I23" s="33">
        <f t="shared" ref="I23" si="57">ROUNDUP((H23*0.05),0)</f>
        <v>2</v>
      </c>
    </row>
    <row r="24" spans="1:9" x14ac:dyDescent="0.2">
      <c r="A24" s="69" t="s">
        <v>20</v>
      </c>
      <c r="B24" s="26">
        <v>1742</v>
      </c>
      <c r="C24" s="27">
        <f t="shared" si="0"/>
        <v>88</v>
      </c>
      <c r="D24" s="28">
        <v>447</v>
      </c>
      <c r="E24" s="29">
        <f t="shared" ref="E24" si="58">ROUNDUP((D24*0.05),0)</f>
        <v>23</v>
      </c>
      <c r="F24" s="30">
        <v>20</v>
      </c>
      <c r="G24" s="31">
        <f t="shared" ref="G24" si="59">ROUNDUP((F24*0.05),0)</f>
        <v>1</v>
      </c>
      <c r="H24" s="32">
        <v>23</v>
      </c>
      <c r="I24" s="33">
        <f t="shared" ref="I24" si="60">ROUNDUP((H24*0.05),0)</f>
        <v>2</v>
      </c>
    </row>
    <row r="25" spans="1:9" x14ac:dyDescent="0.2">
      <c r="A25" s="69" t="s">
        <v>21</v>
      </c>
      <c r="B25" s="26">
        <v>1652</v>
      </c>
      <c r="C25" s="27">
        <f t="shared" si="0"/>
        <v>83</v>
      </c>
      <c r="D25" s="28">
        <v>734</v>
      </c>
      <c r="E25" s="29">
        <f t="shared" ref="E25" si="61">ROUNDUP((D25*0.05),0)</f>
        <v>37</v>
      </c>
      <c r="F25" s="30">
        <v>45</v>
      </c>
      <c r="G25" s="31">
        <f t="shared" ref="G25" si="62">ROUNDUP((F25*0.05),0)</f>
        <v>3</v>
      </c>
      <c r="H25" s="32">
        <v>25</v>
      </c>
      <c r="I25" s="33">
        <f t="shared" ref="I25" si="63">ROUNDUP((H25*0.05),0)</f>
        <v>2</v>
      </c>
    </row>
    <row r="26" spans="1:9" x14ac:dyDescent="0.2">
      <c r="A26" s="69" t="s">
        <v>22</v>
      </c>
      <c r="B26" s="26">
        <v>1855</v>
      </c>
      <c r="C26" s="27">
        <f t="shared" si="0"/>
        <v>93</v>
      </c>
      <c r="D26" s="28">
        <v>531</v>
      </c>
      <c r="E26" s="29">
        <f t="shared" ref="E26" si="64">ROUNDUP((D26*0.05),0)</f>
        <v>27</v>
      </c>
      <c r="F26" s="30">
        <v>22</v>
      </c>
      <c r="G26" s="31">
        <f t="shared" ref="G26" si="65">ROUNDUP((F26*0.05),0)</f>
        <v>2</v>
      </c>
      <c r="H26" s="32">
        <v>34</v>
      </c>
      <c r="I26" s="33">
        <f t="shared" ref="I26" si="66">ROUNDUP((H26*0.05),0)</f>
        <v>2</v>
      </c>
    </row>
    <row r="27" spans="1:9" ht="16" thickBot="1" x14ac:dyDescent="0.25">
      <c r="A27" s="70" t="s">
        <v>23</v>
      </c>
      <c r="B27" s="34">
        <v>2361</v>
      </c>
      <c r="C27" s="35">
        <f t="shared" si="0"/>
        <v>119</v>
      </c>
      <c r="D27" s="36">
        <v>1902</v>
      </c>
      <c r="E27" s="37">
        <f t="shared" ref="E27" si="67">ROUNDUP((D27*0.05),0)</f>
        <v>96</v>
      </c>
      <c r="F27" s="38">
        <v>75</v>
      </c>
      <c r="G27" s="39">
        <f t="shared" ref="G27" si="68">ROUNDUP((F27*0.05),0)</f>
        <v>4</v>
      </c>
      <c r="H27" s="40">
        <v>25</v>
      </c>
      <c r="I27" s="41">
        <f t="shared" ref="I27" si="69">ROUNDUP((H27*0.05),0)</f>
        <v>2</v>
      </c>
    </row>
    <row r="28" spans="1:9" ht="16" thickBot="1" x14ac:dyDescent="0.25">
      <c r="A28" s="71" t="s">
        <v>24</v>
      </c>
      <c r="B28" s="42">
        <v>4951</v>
      </c>
      <c r="C28" s="43">
        <f>ROUNDUP((B28*0.05),0)</f>
        <v>248</v>
      </c>
      <c r="D28" s="44">
        <v>6632</v>
      </c>
      <c r="E28" s="45">
        <f t="shared" ref="E28" si="70">ROUNDUP((D28*0.05),0)</f>
        <v>332</v>
      </c>
      <c r="F28" s="46">
        <v>412</v>
      </c>
      <c r="G28" s="47">
        <f t="shared" ref="G28" si="71">ROUNDUP((F28*0.05),0)</f>
        <v>21</v>
      </c>
      <c r="H28" s="48">
        <v>108</v>
      </c>
      <c r="I28" s="49">
        <f t="shared" ref="I28" si="72">ROUNDUP((H28*0.05),0)</f>
        <v>6</v>
      </c>
    </row>
    <row r="29" spans="1:9" x14ac:dyDescent="0.2">
      <c r="A29" s="72" t="s">
        <v>69</v>
      </c>
      <c r="B29" s="18">
        <v>684</v>
      </c>
      <c r="C29" s="19">
        <f t="shared" si="0"/>
        <v>35</v>
      </c>
      <c r="D29" s="20">
        <v>767</v>
      </c>
      <c r="E29" s="21">
        <f t="shared" ref="E29" si="73">ROUNDUP((D29*0.05),0)</f>
        <v>39</v>
      </c>
      <c r="F29" s="22">
        <v>43</v>
      </c>
      <c r="G29" s="23">
        <f t="shared" ref="G29" si="74">ROUNDUP((F29*0.05),0)</f>
        <v>3</v>
      </c>
      <c r="H29" s="24">
        <v>16</v>
      </c>
      <c r="I29" s="25">
        <f t="shared" ref="I29" si="75">ROUNDUP((H29*0.05),0)</f>
        <v>1</v>
      </c>
    </row>
    <row r="30" spans="1:9" x14ac:dyDescent="0.2">
      <c r="A30" s="73" t="s">
        <v>70</v>
      </c>
      <c r="B30" s="26">
        <v>765</v>
      </c>
      <c r="C30" s="27">
        <f t="shared" si="0"/>
        <v>39</v>
      </c>
      <c r="D30" s="28">
        <v>1001</v>
      </c>
      <c r="E30" s="29">
        <f t="shared" ref="E30" si="76">ROUNDUP((D30*0.05),0)</f>
        <v>51</v>
      </c>
      <c r="F30" s="30">
        <v>70</v>
      </c>
      <c r="G30" s="31">
        <f t="shared" ref="G30" si="77">ROUNDUP((F30*0.05),0)</f>
        <v>4</v>
      </c>
      <c r="H30" s="32">
        <v>24</v>
      </c>
      <c r="I30" s="33">
        <f t="shared" ref="I30" si="78">ROUNDUP((H30*0.05),0)</f>
        <v>2</v>
      </c>
    </row>
    <row r="31" spans="1:9" x14ac:dyDescent="0.2">
      <c r="A31" s="73" t="s">
        <v>71</v>
      </c>
      <c r="B31" s="26">
        <v>711</v>
      </c>
      <c r="C31" s="27">
        <f t="shared" si="0"/>
        <v>36</v>
      </c>
      <c r="D31" s="28">
        <v>821</v>
      </c>
      <c r="E31" s="29">
        <f t="shared" ref="E31" si="79">ROUNDUP((D31*0.05),0)</f>
        <v>42</v>
      </c>
      <c r="F31" s="30">
        <v>64</v>
      </c>
      <c r="G31" s="31">
        <f t="shared" ref="G31" si="80">ROUNDUP((F31*0.05),0)</f>
        <v>4</v>
      </c>
      <c r="H31" s="32">
        <v>15</v>
      </c>
      <c r="I31" s="33">
        <f t="shared" ref="I31" si="81">ROUNDUP((H31*0.05),0)</f>
        <v>1</v>
      </c>
    </row>
    <row r="32" spans="1:9" x14ac:dyDescent="0.2">
      <c r="A32" s="73" t="s">
        <v>72</v>
      </c>
      <c r="B32" s="26">
        <v>789</v>
      </c>
      <c r="C32" s="27">
        <f t="shared" si="0"/>
        <v>40</v>
      </c>
      <c r="D32" s="28">
        <v>1176</v>
      </c>
      <c r="E32" s="29">
        <f t="shared" ref="E32" si="82">ROUNDUP((D32*0.05),0)</f>
        <v>59</v>
      </c>
      <c r="F32" s="30">
        <v>50</v>
      </c>
      <c r="G32" s="31">
        <f t="shared" ref="G32" si="83">ROUNDUP((F32*0.05),0)</f>
        <v>3</v>
      </c>
      <c r="H32" s="32">
        <v>11</v>
      </c>
      <c r="I32" s="33">
        <f t="shared" ref="I32" si="84">ROUNDUP((H32*0.05),0)</f>
        <v>1</v>
      </c>
    </row>
    <row r="33" spans="1:9" x14ac:dyDescent="0.2">
      <c r="A33" s="73" t="s">
        <v>73</v>
      </c>
      <c r="B33" s="26">
        <v>768</v>
      </c>
      <c r="C33" s="27">
        <f t="shared" si="0"/>
        <v>39</v>
      </c>
      <c r="D33" s="28">
        <v>1348</v>
      </c>
      <c r="E33" s="29">
        <f t="shared" ref="E33" si="85">ROUNDUP((D33*0.05),0)</f>
        <v>68</v>
      </c>
      <c r="F33" s="30">
        <v>71</v>
      </c>
      <c r="G33" s="31">
        <f t="shared" ref="G33" si="86">ROUNDUP((F33*0.05),0)</f>
        <v>4</v>
      </c>
      <c r="H33" s="32">
        <v>10</v>
      </c>
      <c r="I33" s="33">
        <f t="shared" ref="I33" si="87">ROUNDUP((H33*0.05),0)</f>
        <v>1</v>
      </c>
    </row>
    <row r="34" spans="1:9" x14ac:dyDescent="0.2">
      <c r="A34" s="73" t="s">
        <v>74</v>
      </c>
      <c r="B34" s="26">
        <v>542</v>
      </c>
      <c r="C34" s="27">
        <f t="shared" si="0"/>
        <v>28</v>
      </c>
      <c r="D34" s="28">
        <v>719</v>
      </c>
      <c r="E34" s="29">
        <f t="shared" ref="E34" si="88">ROUNDUP((D34*0.05),0)</f>
        <v>36</v>
      </c>
      <c r="F34" s="30">
        <v>51</v>
      </c>
      <c r="G34" s="31">
        <f t="shared" ref="G34" si="89">ROUNDUP((F34*0.05),0)</f>
        <v>3</v>
      </c>
      <c r="H34" s="32">
        <v>15</v>
      </c>
      <c r="I34" s="33">
        <f t="shared" ref="I34" si="90">ROUNDUP((H34*0.05),0)</f>
        <v>1</v>
      </c>
    </row>
    <row r="35" spans="1:9" ht="16" thickBot="1" x14ac:dyDescent="0.25">
      <c r="A35" s="73" t="s">
        <v>75</v>
      </c>
      <c r="B35" s="34">
        <v>692</v>
      </c>
      <c r="C35" s="35">
        <f t="shared" si="0"/>
        <v>35</v>
      </c>
      <c r="D35" s="36">
        <v>800</v>
      </c>
      <c r="E35" s="37">
        <f t="shared" ref="E35" si="91">ROUNDUP((D35*0.05),0)</f>
        <v>40</v>
      </c>
      <c r="F35" s="38">
        <v>63</v>
      </c>
      <c r="G35" s="39">
        <f t="shared" ref="G35" si="92">ROUNDUP((F35*0.05),0)</f>
        <v>4</v>
      </c>
      <c r="H35" s="40">
        <v>17</v>
      </c>
      <c r="I35" s="41">
        <f t="shared" ref="I35" si="93">ROUNDUP((H35*0.05),0)</f>
        <v>1</v>
      </c>
    </row>
    <row r="36" spans="1:9" ht="16" thickBot="1" x14ac:dyDescent="0.25">
      <c r="A36" s="74" t="s">
        <v>26</v>
      </c>
      <c r="B36" s="42">
        <v>13488</v>
      </c>
      <c r="C36" s="43">
        <f t="shared" si="0"/>
        <v>675</v>
      </c>
      <c r="D36" s="44">
        <v>6752</v>
      </c>
      <c r="E36" s="45">
        <f t="shared" ref="E36" si="94">ROUNDUP((D36*0.05),0)</f>
        <v>338</v>
      </c>
      <c r="F36" s="46">
        <v>290</v>
      </c>
      <c r="G36" s="47">
        <f t="shared" ref="G36" si="95">ROUNDUP((F36*0.05),0)</f>
        <v>15</v>
      </c>
      <c r="H36" s="48">
        <v>179</v>
      </c>
      <c r="I36" s="49">
        <f t="shared" ref="I36" si="96">ROUNDUP((H36*0.05),0)</f>
        <v>9</v>
      </c>
    </row>
    <row r="37" spans="1:9" x14ac:dyDescent="0.2">
      <c r="A37" s="68" t="s">
        <v>59</v>
      </c>
      <c r="B37" s="18">
        <v>2932</v>
      </c>
      <c r="C37" s="19">
        <f t="shared" si="0"/>
        <v>147</v>
      </c>
      <c r="D37" s="20">
        <v>1057</v>
      </c>
      <c r="E37" s="21">
        <f t="shared" ref="E37" si="97">ROUNDUP((D37*0.05),0)</f>
        <v>53</v>
      </c>
      <c r="F37" s="22">
        <v>46</v>
      </c>
      <c r="G37" s="23">
        <f t="shared" ref="G37" si="98">ROUNDUP((F37*0.05),0)</f>
        <v>3</v>
      </c>
      <c r="H37" s="24">
        <v>37</v>
      </c>
      <c r="I37" s="25">
        <f t="shared" ref="I37" si="99">ROUNDUP((H37*0.05),0)</f>
        <v>2</v>
      </c>
    </row>
    <row r="38" spans="1:9" x14ac:dyDescent="0.2">
      <c r="A38" s="69" t="s">
        <v>60</v>
      </c>
      <c r="B38" s="26">
        <v>1952</v>
      </c>
      <c r="C38" s="27">
        <f t="shared" si="0"/>
        <v>98</v>
      </c>
      <c r="D38" s="28">
        <v>976</v>
      </c>
      <c r="E38" s="29">
        <f t="shared" ref="E38" si="100">ROUNDUP((D38*0.05),0)</f>
        <v>49</v>
      </c>
      <c r="F38" s="30">
        <v>33</v>
      </c>
      <c r="G38" s="31">
        <f t="shared" ref="G38" si="101">ROUNDUP((F38*0.05),0)</f>
        <v>2</v>
      </c>
      <c r="H38" s="32">
        <v>26</v>
      </c>
      <c r="I38" s="33">
        <f t="shared" ref="I38" si="102">ROUNDUP((H38*0.05),0)</f>
        <v>2</v>
      </c>
    </row>
    <row r="39" spans="1:9" x14ac:dyDescent="0.2">
      <c r="A39" s="69" t="s">
        <v>61</v>
      </c>
      <c r="B39" s="26">
        <v>2857</v>
      </c>
      <c r="C39" s="27">
        <f t="shared" si="0"/>
        <v>143</v>
      </c>
      <c r="D39" s="28">
        <v>1416</v>
      </c>
      <c r="E39" s="29">
        <f t="shared" ref="E39" si="103">ROUNDUP((D39*0.05),0)</f>
        <v>71</v>
      </c>
      <c r="F39" s="30">
        <v>53</v>
      </c>
      <c r="G39" s="31">
        <f t="shared" ref="G39" si="104">ROUNDUP((F39*0.05),0)</f>
        <v>3</v>
      </c>
      <c r="H39" s="32">
        <v>38</v>
      </c>
      <c r="I39" s="33">
        <f t="shared" ref="I39" si="105">ROUNDUP((H39*0.05),0)</f>
        <v>2</v>
      </c>
    </row>
    <row r="40" spans="1:9" x14ac:dyDescent="0.2">
      <c r="A40" s="69" t="s">
        <v>62</v>
      </c>
      <c r="B40" s="26">
        <v>2194</v>
      </c>
      <c r="C40" s="27">
        <f t="shared" si="0"/>
        <v>110</v>
      </c>
      <c r="D40" s="28">
        <v>813</v>
      </c>
      <c r="E40" s="29">
        <f t="shared" ref="E40" si="106">ROUNDUP((D40*0.05),0)</f>
        <v>41</v>
      </c>
      <c r="F40" s="30">
        <v>47</v>
      </c>
      <c r="G40" s="31">
        <f t="shared" ref="G40" si="107">ROUNDUP((F40*0.05),0)</f>
        <v>3</v>
      </c>
      <c r="H40" s="32">
        <v>35</v>
      </c>
      <c r="I40" s="33">
        <f t="shared" ref="I40" si="108">ROUNDUP((H40*0.05),0)</f>
        <v>2</v>
      </c>
    </row>
    <row r="41" spans="1:9" x14ac:dyDescent="0.2">
      <c r="A41" s="69" t="s">
        <v>63</v>
      </c>
      <c r="B41" s="26">
        <v>1098</v>
      </c>
      <c r="C41" s="27">
        <f t="shared" si="0"/>
        <v>55</v>
      </c>
      <c r="D41" s="28">
        <v>522</v>
      </c>
      <c r="E41" s="29">
        <f t="shared" ref="E41" si="109">ROUNDUP((D41*0.05),0)</f>
        <v>27</v>
      </c>
      <c r="F41" s="30">
        <v>32</v>
      </c>
      <c r="G41" s="31">
        <f t="shared" ref="G41" si="110">ROUNDUP((F41*0.05),0)</f>
        <v>2</v>
      </c>
      <c r="H41" s="32">
        <v>13</v>
      </c>
      <c r="I41" s="33">
        <f t="shared" ref="I41" si="111">ROUNDUP((H41*0.05),0)</f>
        <v>1</v>
      </c>
    </row>
    <row r="42" spans="1:9" ht="16" thickBot="1" x14ac:dyDescent="0.25">
      <c r="A42" s="70" t="s">
        <v>64</v>
      </c>
      <c r="B42" s="34">
        <v>2455</v>
      </c>
      <c r="C42" s="35">
        <f t="shared" si="0"/>
        <v>123</v>
      </c>
      <c r="D42" s="36">
        <v>1968</v>
      </c>
      <c r="E42" s="37">
        <f t="shared" ref="E42" si="112">ROUNDUP((D42*0.05),0)</f>
        <v>99</v>
      </c>
      <c r="F42" s="38">
        <v>79</v>
      </c>
      <c r="G42" s="39">
        <f t="shared" ref="G42" si="113">ROUNDUP((F42*0.05),0)</f>
        <v>4</v>
      </c>
      <c r="H42" s="40">
        <v>30</v>
      </c>
      <c r="I42" s="41">
        <f t="shared" ref="I42" si="114">ROUNDUP((H42*0.05),0)</f>
        <v>2</v>
      </c>
    </row>
    <row r="43" spans="1:9" ht="16" thickBot="1" x14ac:dyDescent="0.25">
      <c r="A43" s="67" t="s">
        <v>27</v>
      </c>
      <c r="B43" s="10">
        <v>306</v>
      </c>
      <c r="C43" s="11">
        <f t="shared" ref="C43:C57" si="115">ROUNDUP((B43*0.05),0)</f>
        <v>16</v>
      </c>
      <c r="D43" s="12">
        <v>809</v>
      </c>
      <c r="E43" s="13">
        <f t="shared" ref="E43" si="116">ROUNDUP((D43*0.05),0)</f>
        <v>41</v>
      </c>
      <c r="F43" s="14">
        <v>33</v>
      </c>
      <c r="G43" s="15">
        <f t="shared" ref="G43" si="117">ROUNDUP((F43*0.05),0)</f>
        <v>2</v>
      </c>
      <c r="H43" s="16">
        <v>8</v>
      </c>
      <c r="I43" s="17">
        <f t="shared" ref="I43" si="118">ROUNDUP((H43*0.05),0)</f>
        <v>1</v>
      </c>
    </row>
    <row r="44" spans="1:9" ht="16" thickBot="1" x14ac:dyDescent="0.25">
      <c r="A44" s="75" t="s">
        <v>28</v>
      </c>
      <c r="B44" s="50">
        <v>212</v>
      </c>
      <c r="C44" s="51">
        <f t="shared" si="115"/>
        <v>11</v>
      </c>
      <c r="D44" s="52">
        <v>592</v>
      </c>
      <c r="E44" s="53">
        <f t="shared" ref="E44" si="119">ROUNDUP((D44*0.05),0)</f>
        <v>30</v>
      </c>
      <c r="F44" s="54">
        <v>34</v>
      </c>
      <c r="G44" s="55">
        <f t="shared" ref="G44" si="120">ROUNDUP((F44*0.05),0)</f>
        <v>2</v>
      </c>
      <c r="H44" s="56">
        <v>2</v>
      </c>
      <c r="I44" s="57">
        <f t="shared" ref="I44" si="121">ROUNDUP((H44*0.05),0)</f>
        <v>1</v>
      </c>
    </row>
    <row r="45" spans="1:9" ht="16" thickBot="1" x14ac:dyDescent="0.25">
      <c r="A45" s="67" t="s">
        <v>29</v>
      </c>
      <c r="B45" s="10">
        <v>61</v>
      </c>
      <c r="C45" s="11">
        <f t="shared" si="115"/>
        <v>4</v>
      </c>
      <c r="D45" s="12">
        <v>228</v>
      </c>
      <c r="E45" s="13">
        <f t="shared" ref="E45" si="122">ROUNDUP((D45*0.05),0)</f>
        <v>12</v>
      </c>
      <c r="F45" s="14">
        <v>1</v>
      </c>
      <c r="G45" s="15">
        <f t="shared" ref="G45" si="123">ROUNDUP((F45*0.05),0)</f>
        <v>1</v>
      </c>
      <c r="H45" s="16">
        <v>1</v>
      </c>
      <c r="I45" s="17">
        <f t="shared" ref="I45" si="124">ROUNDUP((H45*0.05),0)</f>
        <v>1</v>
      </c>
    </row>
    <row r="46" spans="1:9" ht="16" thickBot="1" x14ac:dyDescent="0.25">
      <c r="A46" s="75" t="s">
        <v>30</v>
      </c>
      <c r="B46" s="50">
        <v>534</v>
      </c>
      <c r="C46" s="51">
        <f t="shared" si="115"/>
        <v>27</v>
      </c>
      <c r="D46" s="52">
        <v>1506</v>
      </c>
      <c r="E46" s="53">
        <f t="shared" ref="E46" si="125">ROUNDUP((D46*0.05),0)</f>
        <v>76</v>
      </c>
      <c r="F46" s="54">
        <v>68</v>
      </c>
      <c r="G46" s="55">
        <f t="shared" ref="G46" si="126">ROUNDUP((F46*0.05),0)</f>
        <v>4</v>
      </c>
      <c r="H46" s="56">
        <v>14</v>
      </c>
      <c r="I46" s="57">
        <f t="shared" ref="I46" si="127">ROUNDUP((H46*0.05),0)</f>
        <v>1</v>
      </c>
    </row>
    <row r="47" spans="1:9" ht="16" thickBot="1" x14ac:dyDescent="0.25">
      <c r="A47" s="67" t="s">
        <v>31</v>
      </c>
      <c r="B47" s="10">
        <v>164</v>
      </c>
      <c r="C47" s="11">
        <f t="shared" si="115"/>
        <v>9</v>
      </c>
      <c r="D47" s="12">
        <v>437</v>
      </c>
      <c r="E47" s="13">
        <f t="shared" ref="E47" si="128">ROUNDUP((D47*0.05),0)</f>
        <v>22</v>
      </c>
      <c r="F47" s="14">
        <v>17</v>
      </c>
      <c r="G47" s="15">
        <f t="shared" ref="G47" si="129">ROUNDUP((F47*0.05),0)</f>
        <v>1</v>
      </c>
      <c r="H47" s="16">
        <v>6</v>
      </c>
      <c r="I47" s="17">
        <f t="shared" ref="I47" si="130">ROUNDUP((H47*0.05),0)</f>
        <v>1</v>
      </c>
    </row>
    <row r="48" spans="1:9" ht="16" thickBot="1" x14ac:dyDescent="0.25">
      <c r="A48" s="75" t="s">
        <v>32</v>
      </c>
      <c r="B48" s="50">
        <v>504</v>
      </c>
      <c r="C48" s="51">
        <f t="shared" si="115"/>
        <v>26</v>
      </c>
      <c r="D48" s="52">
        <v>1566</v>
      </c>
      <c r="E48" s="53">
        <f t="shared" ref="E48" si="131">ROUNDUP((D48*0.05),0)</f>
        <v>79</v>
      </c>
      <c r="F48" s="54">
        <v>77</v>
      </c>
      <c r="G48" s="55">
        <f t="shared" ref="G48" si="132">ROUNDUP((F48*0.05),0)</f>
        <v>4</v>
      </c>
      <c r="H48" s="56">
        <v>18</v>
      </c>
      <c r="I48" s="57">
        <f t="shared" ref="I48" si="133">ROUNDUP((H48*0.05),0)</f>
        <v>1</v>
      </c>
    </row>
    <row r="49" spans="1:9" ht="16" thickBot="1" x14ac:dyDescent="0.25">
      <c r="A49" s="67" t="s">
        <v>33</v>
      </c>
      <c r="B49" s="10">
        <v>861</v>
      </c>
      <c r="C49" s="11">
        <f t="shared" si="115"/>
        <v>44</v>
      </c>
      <c r="D49" s="12">
        <v>1263</v>
      </c>
      <c r="E49" s="13">
        <f t="shared" ref="E49" si="134">ROUNDUP((D49*0.05),0)</f>
        <v>64</v>
      </c>
      <c r="F49" s="14">
        <v>40</v>
      </c>
      <c r="G49" s="15">
        <f t="shared" ref="G49" si="135">ROUNDUP((F49*0.05),0)</f>
        <v>2</v>
      </c>
      <c r="H49" s="16">
        <v>7</v>
      </c>
      <c r="I49" s="17">
        <f t="shared" ref="I49" si="136">ROUNDUP((H49*0.05),0)</f>
        <v>1</v>
      </c>
    </row>
    <row r="50" spans="1:9" ht="16" thickBot="1" x14ac:dyDescent="0.25">
      <c r="A50" s="75" t="s">
        <v>34</v>
      </c>
      <c r="B50" s="50">
        <v>92</v>
      </c>
      <c r="C50" s="51">
        <f t="shared" si="115"/>
        <v>5</v>
      </c>
      <c r="D50" s="52">
        <v>381</v>
      </c>
      <c r="E50" s="53">
        <f t="shared" ref="E50" si="137">ROUNDUP((D50*0.05),0)</f>
        <v>20</v>
      </c>
      <c r="F50" s="54">
        <v>15</v>
      </c>
      <c r="G50" s="55">
        <f t="shared" ref="G50" si="138">ROUNDUP((F50*0.05),0)</f>
        <v>1</v>
      </c>
      <c r="H50" s="56">
        <v>2</v>
      </c>
      <c r="I50" s="57">
        <f t="shared" ref="I50" si="139">ROUNDUP((H50*0.05),0)</f>
        <v>1</v>
      </c>
    </row>
    <row r="51" spans="1:9" ht="16" thickBot="1" x14ac:dyDescent="0.25">
      <c r="A51" s="67" t="s">
        <v>35</v>
      </c>
      <c r="B51" s="10">
        <v>451</v>
      </c>
      <c r="C51" s="11">
        <f t="shared" si="115"/>
        <v>23</v>
      </c>
      <c r="D51" s="12">
        <v>1274</v>
      </c>
      <c r="E51" s="13">
        <f t="shared" ref="E51" si="140">ROUNDUP((D51*0.05),0)</f>
        <v>64</v>
      </c>
      <c r="F51" s="14">
        <v>52</v>
      </c>
      <c r="G51" s="15">
        <f t="shared" ref="G51" si="141">ROUNDUP((F51*0.05),0)</f>
        <v>3</v>
      </c>
      <c r="H51" s="16">
        <v>12</v>
      </c>
      <c r="I51" s="17">
        <f t="shared" ref="I51" si="142">ROUNDUP((H51*0.05),0)</f>
        <v>1</v>
      </c>
    </row>
    <row r="52" spans="1:9" ht="16" thickBot="1" x14ac:dyDescent="0.25">
      <c r="A52" s="75" t="s">
        <v>36</v>
      </c>
      <c r="B52" s="50">
        <v>253</v>
      </c>
      <c r="C52" s="51">
        <f t="shared" si="115"/>
        <v>13</v>
      </c>
      <c r="D52" s="52">
        <v>640</v>
      </c>
      <c r="E52" s="53">
        <f t="shared" ref="E52" si="143">ROUNDUP((D52*0.05),0)</f>
        <v>32</v>
      </c>
      <c r="F52" s="54">
        <v>27</v>
      </c>
      <c r="G52" s="55">
        <f t="shared" ref="G52" si="144">ROUNDUP((F52*0.05),0)</f>
        <v>2</v>
      </c>
      <c r="H52" s="56">
        <v>0</v>
      </c>
      <c r="I52" s="57">
        <f t="shared" ref="I52" si="145">ROUNDUP((H52*0.05),0)</f>
        <v>0</v>
      </c>
    </row>
    <row r="53" spans="1:9" ht="16" thickBot="1" x14ac:dyDescent="0.25">
      <c r="A53" s="67" t="s">
        <v>37</v>
      </c>
      <c r="B53" s="10">
        <v>2402</v>
      </c>
      <c r="C53" s="11">
        <f t="shared" si="115"/>
        <v>121</v>
      </c>
      <c r="D53" s="12">
        <v>1959</v>
      </c>
      <c r="E53" s="13">
        <f t="shared" ref="E53" si="146">ROUNDUP((D53*0.05),0)</f>
        <v>98</v>
      </c>
      <c r="F53" s="14">
        <v>79</v>
      </c>
      <c r="G53" s="15">
        <f t="shared" ref="G53" si="147">ROUNDUP((F53*0.05),0)</f>
        <v>4</v>
      </c>
      <c r="H53" s="16">
        <v>17</v>
      </c>
      <c r="I53" s="17">
        <f t="shared" ref="I53" si="148">ROUNDUP((H53*0.05),0)</f>
        <v>1</v>
      </c>
    </row>
    <row r="54" spans="1:9" ht="16" thickBot="1" x14ac:dyDescent="0.25">
      <c r="A54" s="75" t="s">
        <v>38</v>
      </c>
      <c r="B54" s="50">
        <v>936</v>
      </c>
      <c r="C54" s="51">
        <f t="shared" si="115"/>
        <v>47</v>
      </c>
      <c r="D54" s="52">
        <v>1973</v>
      </c>
      <c r="E54" s="53">
        <f t="shared" ref="E54" si="149">ROUNDUP((D54*0.05),0)</f>
        <v>99</v>
      </c>
      <c r="F54" s="54">
        <v>64</v>
      </c>
      <c r="G54" s="55">
        <f t="shared" ref="G54" si="150">ROUNDUP((F54*0.05),0)</f>
        <v>4</v>
      </c>
      <c r="H54" s="56">
        <v>19</v>
      </c>
      <c r="I54" s="57">
        <f t="shared" ref="I54" si="151">ROUNDUP((H54*0.05),0)</f>
        <v>1</v>
      </c>
    </row>
    <row r="55" spans="1:9" ht="16" thickBot="1" x14ac:dyDescent="0.25">
      <c r="A55" s="67" t="s">
        <v>39</v>
      </c>
      <c r="B55" s="10">
        <v>1160</v>
      </c>
      <c r="C55" s="11">
        <f t="shared" si="115"/>
        <v>58</v>
      </c>
      <c r="D55" s="12">
        <v>1955</v>
      </c>
      <c r="E55" s="13">
        <f t="shared" ref="E55" si="152">ROUNDUP((D55*0.05),0)</f>
        <v>98</v>
      </c>
      <c r="F55" s="14">
        <v>88</v>
      </c>
      <c r="G55" s="15">
        <f t="shared" ref="G55" si="153">ROUNDUP((F55*0.05),0)</f>
        <v>5</v>
      </c>
      <c r="H55" s="16">
        <v>14</v>
      </c>
      <c r="I55" s="17">
        <f t="shared" ref="I55" si="154">ROUNDUP((H55*0.05),0)</f>
        <v>1</v>
      </c>
    </row>
    <row r="56" spans="1:9" ht="16" thickBot="1" x14ac:dyDescent="0.25">
      <c r="A56" s="75" t="s">
        <v>40</v>
      </c>
      <c r="B56" s="50">
        <v>295</v>
      </c>
      <c r="C56" s="51">
        <f t="shared" si="115"/>
        <v>15</v>
      </c>
      <c r="D56" s="52">
        <v>594</v>
      </c>
      <c r="E56" s="53">
        <f t="shared" ref="E56" si="155">ROUNDUP((D56*0.05),0)</f>
        <v>30</v>
      </c>
      <c r="F56" s="54">
        <v>28</v>
      </c>
      <c r="G56" s="55">
        <f t="shared" ref="G56" si="156">ROUNDUP((F56*0.05),0)</f>
        <v>2</v>
      </c>
      <c r="H56" s="56">
        <v>7</v>
      </c>
      <c r="I56" s="57">
        <f t="shared" ref="I56" si="157">ROUNDUP((H56*0.05),0)</f>
        <v>1</v>
      </c>
    </row>
    <row r="57" spans="1:9" ht="16" thickBot="1" x14ac:dyDescent="0.25">
      <c r="A57" s="71" t="s">
        <v>41</v>
      </c>
      <c r="B57" s="42">
        <v>5039</v>
      </c>
      <c r="C57" s="43">
        <f t="shared" si="115"/>
        <v>252</v>
      </c>
      <c r="D57" s="44">
        <v>5973</v>
      </c>
      <c r="E57" s="45">
        <f t="shared" ref="E57" si="158">ROUNDUP((D57*0.05),0)</f>
        <v>299</v>
      </c>
      <c r="F57" s="46">
        <v>228</v>
      </c>
      <c r="G57" s="47">
        <f t="shared" ref="G57" si="159">ROUNDUP((F57*0.05),0)</f>
        <v>12</v>
      </c>
      <c r="H57" s="48">
        <v>37</v>
      </c>
      <c r="I57" s="49">
        <f t="shared" ref="I57" si="160">ROUNDUP((H57*0.05),0)</f>
        <v>2</v>
      </c>
    </row>
    <row r="58" spans="1:9" x14ac:dyDescent="0.2">
      <c r="A58" s="72" t="s">
        <v>65</v>
      </c>
      <c r="B58" s="18">
        <v>1335</v>
      </c>
      <c r="C58" s="19">
        <f t="shared" si="0"/>
        <v>67</v>
      </c>
      <c r="D58" s="20">
        <v>1768</v>
      </c>
      <c r="E58" s="21">
        <f t="shared" ref="E58" si="161">ROUNDUP((D58*0.05),0)</f>
        <v>89</v>
      </c>
      <c r="F58" s="22">
        <v>66</v>
      </c>
      <c r="G58" s="23">
        <f t="shared" ref="G58" si="162">ROUNDUP((F58*0.05),0)</f>
        <v>4</v>
      </c>
      <c r="H58" s="24">
        <v>12</v>
      </c>
      <c r="I58" s="25">
        <f t="shared" ref="I58" si="163">ROUNDUP((H58*0.05),0)</f>
        <v>1</v>
      </c>
    </row>
    <row r="59" spans="1:9" x14ac:dyDescent="0.2">
      <c r="A59" s="73" t="s">
        <v>66</v>
      </c>
      <c r="B59" s="26">
        <v>1219</v>
      </c>
      <c r="C59" s="27">
        <f t="shared" si="0"/>
        <v>61</v>
      </c>
      <c r="D59" s="28">
        <v>1468</v>
      </c>
      <c r="E59" s="29">
        <f t="shared" ref="E59" si="164">ROUNDUP((D59*0.05),0)</f>
        <v>74</v>
      </c>
      <c r="F59" s="30">
        <v>55</v>
      </c>
      <c r="G59" s="31">
        <f t="shared" ref="G59" si="165">ROUNDUP((F59*0.05),0)</f>
        <v>3</v>
      </c>
      <c r="H59" s="32">
        <v>11</v>
      </c>
      <c r="I59" s="33">
        <f t="shared" ref="I59" si="166">ROUNDUP((H59*0.05),0)</f>
        <v>1</v>
      </c>
    </row>
    <row r="60" spans="1:9" x14ac:dyDescent="0.2">
      <c r="A60" s="73" t="s">
        <v>67</v>
      </c>
      <c r="B60" s="26">
        <v>1177</v>
      </c>
      <c r="C60" s="27">
        <f t="shared" si="0"/>
        <v>59</v>
      </c>
      <c r="D60" s="28">
        <v>1303</v>
      </c>
      <c r="E60" s="29">
        <f t="shared" ref="E60" si="167">ROUNDUP((D60*0.05),0)</f>
        <v>66</v>
      </c>
      <c r="F60" s="30">
        <v>43</v>
      </c>
      <c r="G60" s="31">
        <f t="shared" ref="G60" si="168">ROUNDUP((F60*0.05),0)</f>
        <v>3</v>
      </c>
      <c r="H60" s="32">
        <v>3</v>
      </c>
      <c r="I60" s="33">
        <f t="shared" ref="I60" si="169">ROUNDUP((H60*0.05),0)</f>
        <v>1</v>
      </c>
    </row>
    <row r="61" spans="1:9" ht="16" thickBot="1" x14ac:dyDescent="0.25">
      <c r="A61" s="76" t="s">
        <v>68</v>
      </c>
      <c r="B61" s="34">
        <v>1308</v>
      </c>
      <c r="C61" s="35">
        <f t="shared" si="0"/>
        <v>66</v>
      </c>
      <c r="D61" s="36">
        <v>1434</v>
      </c>
      <c r="E61" s="37">
        <f t="shared" ref="E61" si="170">ROUNDUP((D61*0.05),0)</f>
        <v>72</v>
      </c>
      <c r="F61" s="38">
        <v>64</v>
      </c>
      <c r="G61" s="39">
        <f t="shared" ref="G61" si="171">ROUNDUP((F61*0.05),0)</f>
        <v>4</v>
      </c>
      <c r="H61" s="40">
        <v>11</v>
      </c>
      <c r="I61" s="41">
        <f t="shared" ref="I61" si="172">ROUNDUP((H61*0.05),0)</f>
        <v>1</v>
      </c>
    </row>
    <row r="62" spans="1:9" ht="16" thickBot="1" x14ac:dyDescent="0.25">
      <c r="A62" s="75" t="s">
        <v>42</v>
      </c>
      <c r="B62" s="50">
        <v>624</v>
      </c>
      <c r="C62" s="51">
        <f t="shared" si="0"/>
        <v>32</v>
      </c>
      <c r="D62" s="52">
        <v>1451</v>
      </c>
      <c r="E62" s="53">
        <f t="shared" ref="E62" si="173">ROUNDUP((D62*0.05),0)</f>
        <v>73</v>
      </c>
      <c r="F62" s="54">
        <v>55</v>
      </c>
      <c r="G62" s="55">
        <f t="shared" ref="G62" si="174">ROUNDUP((F62*0.05),0)</f>
        <v>3</v>
      </c>
      <c r="H62" s="56">
        <v>12</v>
      </c>
      <c r="I62" s="57">
        <f t="shared" ref="I62" si="175">ROUNDUP((H62*0.05),0)</f>
        <v>1</v>
      </c>
    </row>
    <row r="63" spans="1:9" ht="16" thickBot="1" x14ac:dyDescent="0.25">
      <c r="A63" s="67" t="s">
        <v>43</v>
      </c>
      <c r="B63" s="10">
        <v>216</v>
      </c>
      <c r="C63" s="11">
        <f t="shared" si="0"/>
        <v>11</v>
      </c>
      <c r="D63" s="12">
        <v>712</v>
      </c>
      <c r="E63" s="13">
        <f t="shared" ref="E63" si="176">ROUNDUP((D63*0.05),0)</f>
        <v>36</v>
      </c>
      <c r="F63" s="14">
        <v>26</v>
      </c>
      <c r="G63" s="15">
        <f t="shared" ref="G63" si="177">ROUNDUP((F63*0.05),0)</f>
        <v>2</v>
      </c>
      <c r="H63" s="16">
        <v>5</v>
      </c>
      <c r="I63" s="17">
        <f t="shared" ref="I63" si="178">ROUNDUP((H63*0.05),0)</f>
        <v>1</v>
      </c>
    </row>
    <row r="64" spans="1:9" ht="16" thickBot="1" x14ac:dyDescent="0.25">
      <c r="A64" s="75" t="s">
        <v>44</v>
      </c>
      <c r="B64" s="50">
        <v>343</v>
      </c>
      <c r="C64" s="51">
        <f t="shared" si="0"/>
        <v>18</v>
      </c>
      <c r="D64" s="52">
        <v>614</v>
      </c>
      <c r="E64" s="53">
        <f t="shared" ref="E64" si="179">ROUNDUP((D64*0.05),0)</f>
        <v>31</v>
      </c>
      <c r="F64" s="54">
        <v>21</v>
      </c>
      <c r="G64" s="55">
        <f t="shared" ref="G64" si="180">ROUNDUP((F64*0.05),0)</f>
        <v>2</v>
      </c>
      <c r="H64" s="56">
        <v>4</v>
      </c>
      <c r="I64" s="57">
        <f t="shared" ref="I64" si="181">ROUNDUP((H64*0.05),0)</f>
        <v>1</v>
      </c>
    </row>
    <row r="65" spans="1:9" ht="16" thickBot="1" x14ac:dyDescent="0.25">
      <c r="A65" s="67" t="s">
        <v>45</v>
      </c>
      <c r="B65" s="10">
        <v>115</v>
      </c>
      <c r="C65" s="11">
        <f t="shared" si="0"/>
        <v>6</v>
      </c>
      <c r="D65" s="12">
        <v>414</v>
      </c>
      <c r="E65" s="13">
        <f t="shared" ref="E65" si="182">ROUNDUP((D65*0.05),0)</f>
        <v>21</v>
      </c>
      <c r="F65" s="14">
        <v>12</v>
      </c>
      <c r="G65" s="15">
        <f t="shared" ref="G65" si="183">ROUNDUP((F65*0.05),0)</f>
        <v>1</v>
      </c>
      <c r="H65" s="16">
        <v>1</v>
      </c>
      <c r="I65" s="17">
        <f t="shared" ref="I65" si="184">ROUNDUP((H65*0.05),0)</f>
        <v>1</v>
      </c>
    </row>
    <row r="66" spans="1:9" ht="16" thickBot="1" x14ac:dyDescent="0.25">
      <c r="A66" s="75" t="s">
        <v>46</v>
      </c>
      <c r="B66" s="50">
        <v>636</v>
      </c>
      <c r="C66" s="51">
        <f t="shared" si="0"/>
        <v>32</v>
      </c>
      <c r="D66" s="52">
        <v>1615</v>
      </c>
      <c r="E66" s="53">
        <f t="shared" ref="E66" si="185">ROUNDUP((D66*0.05),0)</f>
        <v>81</v>
      </c>
      <c r="F66" s="54">
        <v>49</v>
      </c>
      <c r="G66" s="55">
        <f t="shared" ref="G66" si="186">ROUNDUP((F66*0.05),0)</f>
        <v>3</v>
      </c>
      <c r="H66" s="56">
        <v>6</v>
      </c>
      <c r="I66" s="57">
        <f t="shared" ref="I66" si="187">ROUNDUP((H66*0.05),0)</f>
        <v>1</v>
      </c>
    </row>
    <row r="67" spans="1:9" ht="16" thickBot="1" x14ac:dyDescent="0.25">
      <c r="A67" s="67" t="s">
        <v>47</v>
      </c>
      <c r="B67" s="10">
        <v>1218</v>
      </c>
      <c r="C67" s="11">
        <f t="shared" si="0"/>
        <v>61</v>
      </c>
      <c r="D67" s="12">
        <v>2542</v>
      </c>
      <c r="E67" s="13">
        <f t="shared" ref="E67" si="188">ROUNDUP((D67*0.05),0)</f>
        <v>128</v>
      </c>
      <c r="F67" s="14">
        <v>120</v>
      </c>
      <c r="G67" s="15">
        <f t="shared" ref="G67" si="189">ROUNDUP((F67*0.05),0)</f>
        <v>6</v>
      </c>
      <c r="H67" s="16">
        <v>23</v>
      </c>
      <c r="I67" s="17">
        <f t="shared" ref="I67" si="190">ROUNDUP((H67*0.05),0)</f>
        <v>2</v>
      </c>
    </row>
    <row r="68" spans="1:9" ht="16" thickBot="1" x14ac:dyDescent="0.25">
      <c r="A68" s="75" t="s">
        <v>48</v>
      </c>
      <c r="B68" s="50">
        <v>723</v>
      </c>
      <c r="C68" s="51">
        <f t="shared" si="0"/>
        <v>37</v>
      </c>
      <c r="D68" s="52">
        <v>2050</v>
      </c>
      <c r="E68" s="53">
        <f t="shared" ref="E68" si="191">ROUNDUP((D68*0.05),0)</f>
        <v>103</v>
      </c>
      <c r="F68" s="54">
        <v>96</v>
      </c>
      <c r="G68" s="55">
        <f t="shared" ref="G68" si="192">ROUNDUP((F68*0.05),0)</f>
        <v>5</v>
      </c>
      <c r="H68" s="56">
        <v>20</v>
      </c>
      <c r="I68" s="57">
        <f t="shared" ref="I68" si="193">ROUNDUP((H68*0.05),0)</f>
        <v>1</v>
      </c>
    </row>
    <row r="69" spans="1:9" ht="16" thickBot="1" x14ac:dyDescent="0.25">
      <c r="A69" s="67" t="s">
        <v>49</v>
      </c>
      <c r="B69" s="10">
        <v>674</v>
      </c>
      <c r="C69" s="11">
        <f t="shared" ref="C69:I77" si="194">ROUNDUP((B69*0.05),0)</f>
        <v>34</v>
      </c>
      <c r="D69" s="12">
        <v>1743</v>
      </c>
      <c r="E69" s="13">
        <f t="shared" ref="E69" si="195">ROUNDUP((D69*0.05),0)</f>
        <v>88</v>
      </c>
      <c r="F69" s="14">
        <v>60</v>
      </c>
      <c r="G69" s="15">
        <f t="shared" ref="G69" si="196">ROUNDUP((F69*0.05),0)</f>
        <v>3</v>
      </c>
      <c r="H69" s="16">
        <v>17</v>
      </c>
      <c r="I69" s="17">
        <f t="shared" ref="I69" si="197">ROUNDUP((H69*0.05),0)</f>
        <v>1</v>
      </c>
    </row>
    <row r="70" spans="1:9" ht="16" thickBot="1" x14ac:dyDescent="0.25">
      <c r="A70" s="75" t="s">
        <v>50</v>
      </c>
      <c r="B70" s="50">
        <v>211</v>
      </c>
      <c r="C70" s="51">
        <f t="shared" si="194"/>
        <v>11</v>
      </c>
      <c r="D70" s="52">
        <v>767</v>
      </c>
      <c r="E70" s="53">
        <f t="shared" ref="E70" si="198">ROUNDUP((D70*0.05),0)</f>
        <v>39</v>
      </c>
      <c r="F70" s="54">
        <v>20</v>
      </c>
      <c r="G70" s="55">
        <f t="shared" ref="G70" si="199">ROUNDUP((F70*0.05),0)</f>
        <v>1</v>
      </c>
      <c r="H70" s="56">
        <v>5</v>
      </c>
      <c r="I70" s="57">
        <f t="shared" ref="I70" si="200">ROUNDUP((H70*0.05),0)</f>
        <v>1</v>
      </c>
    </row>
    <row r="71" spans="1:9" ht="16" thickBot="1" x14ac:dyDescent="0.25">
      <c r="A71" s="67" t="s">
        <v>51</v>
      </c>
      <c r="B71" s="10">
        <v>854</v>
      </c>
      <c r="C71" s="11">
        <f t="shared" si="194"/>
        <v>43</v>
      </c>
      <c r="D71" s="12">
        <v>2090</v>
      </c>
      <c r="E71" s="13">
        <f t="shared" ref="E71" si="201">ROUNDUP((D71*0.05),0)</f>
        <v>105</v>
      </c>
      <c r="F71" s="14">
        <v>97</v>
      </c>
      <c r="G71" s="15">
        <f t="shared" ref="G71" si="202">ROUNDUP((F71*0.05),0)</f>
        <v>5</v>
      </c>
      <c r="H71" s="16">
        <v>15</v>
      </c>
      <c r="I71" s="17">
        <f t="shared" ref="I71" si="203">ROUNDUP((H71*0.05),0)</f>
        <v>1</v>
      </c>
    </row>
    <row r="72" spans="1:9" ht="16" thickBot="1" x14ac:dyDescent="0.25">
      <c r="A72" s="77" t="s">
        <v>52</v>
      </c>
      <c r="B72" s="58">
        <v>3331</v>
      </c>
      <c r="C72" s="59">
        <f t="shared" si="194"/>
        <v>167</v>
      </c>
      <c r="D72" s="60">
        <v>4580</v>
      </c>
      <c r="E72" s="61">
        <f t="shared" ref="E72" si="204">ROUNDUP((D72*0.05),0)</f>
        <v>229</v>
      </c>
      <c r="F72" s="62">
        <v>241</v>
      </c>
      <c r="G72" s="63">
        <f t="shared" ref="G72" si="205">ROUNDUP((F72*0.05),0)</f>
        <v>13</v>
      </c>
      <c r="H72" s="64">
        <v>34</v>
      </c>
      <c r="I72" s="65">
        <f t="shared" ref="I72" si="206">ROUNDUP((H72*0.05),0)</f>
        <v>2</v>
      </c>
    </row>
    <row r="73" spans="1:9" ht="42" customHeight="1" thickBot="1" x14ac:dyDescent="0.25">
      <c r="A73" s="82" t="s">
        <v>81</v>
      </c>
      <c r="B73" s="83"/>
      <c r="C73" s="83"/>
      <c r="D73" s="83"/>
      <c r="E73" s="83"/>
      <c r="F73" s="83"/>
      <c r="G73" s="83"/>
      <c r="H73" s="83"/>
      <c r="I73" s="84"/>
    </row>
    <row r="74" spans="1:9" ht="33" thickBot="1" x14ac:dyDescent="0.25">
      <c r="A74" s="81" t="s">
        <v>76</v>
      </c>
      <c r="B74" s="50">
        <f>B43+B45+B46+B48+B50+B52+B54+B69</f>
        <v>3360</v>
      </c>
      <c r="C74" s="51">
        <f t="shared" si="194"/>
        <v>168</v>
      </c>
      <c r="D74" s="52">
        <f>D43+D45+D46+D48+D50+D52+D54+D69</f>
        <v>8846</v>
      </c>
      <c r="E74" s="53">
        <f t="shared" si="194"/>
        <v>443</v>
      </c>
      <c r="F74" s="54">
        <f>F43+F45+F46+F48+F50+F52+F54+F69</f>
        <v>345</v>
      </c>
      <c r="G74" s="55">
        <f t="shared" si="194"/>
        <v>18</v>
      </c>
      <c r="H74" s="56">
        <f>H43+H45+H46+H48+H50+H52+H54+H69</f>
        <v>79</v>
      </c>
      <c r="I74" s="57">
        <f t="shared" si="194"/>
        <v>4</v>
      </c>
    </row>
    <row r="75" spans="1:9" ht="33" thickBot="1" x14ac:dyDescent="0.25">
      <c r="A75" s="78" t="s">
        <v>77</v>
      </c>
      <c r="B75" s="42">
        <f>B63+B65+B66+B70</f>
        <v>1178</v>
      </c>
      <c r="C75" s="43">
        <f t="shared" si="194"/>
        <v>59</v>
      </c>
      <c r="D75" s="44">
        <f>D63+D65+D66+D70</f>
        <v>3508</v>
      </c>
      <c r="E75" s="45">
        <f t="shared" si="194"/>
        <v>176</v>
      </c>
      <c r="F75" s="46">
        <f>F63+F65+F66+F70</f>
        <v>107</v>
      </c>
      <c r="G75" s="47">
        <f t="shared" si="194"/>
        <v>6</v>
      </c>
      <c r="H75" s="48">
        <f>H63+H65+H66+H70</f>
        <v>17</v>
      </c>
      <c r="I75" s="49">
        <f t="shared" si="194"/>
        <v>1</v>
      </c>
    </row>
    <row r="76" spans="1:9" ht="33" thickBot="1" x14ac:dyDescent="0.25">
      <c r="A76" s="78" t="s">
        <v>78</v>
      </c>
      <c r="B76" s="42">
        <f>B49+B51+B55+B36+B28+B72</f>
        <v>24242</v>
      </c>
      <c r="C76" s="43">
        <v>500</v>
      </c>
      <c r="D76" s="44">
        <f>D49+D51+D55+D36+D28+D72</f>
        <v>22456</v>
      </c>
      <c r="E76" s="45">
        <v>500</v>
      </c>
      <c r="F76" s="46">
        <f>F49+F51+F55+F36+F28+F72</f>
        <v>1123</v>
      </c>
      <c r="G76" s="47">
        <f t="shared" si="194"/>
        <v>57</v>
      </c>
      <c r="H76" s="48">
        <f>H49+H51+H55+H36+H28+H72</f>
        <v>354</v>
      </c>
      <c r="I76" s="49">
        <f t="shared" si="194"/>
        <v>18</v>
      </c>
    </row>
    <row r="77" spans="1:9" ht="33" thickBot="1" x14ac:dyDescent="0.25">
      <c r="A77" s="79" t="s">
        <v>79</v>
      </c>
      <c r="B77" s="10">
        <f>B44+B47+B53+B56+B57+B62+B64+B67+B68+B71</f>
        <v>11874</v>
      </c>
      <c r="C77" s="11">
        <v>500</v>
      </c>
      <c r="D77" s="12">
        <f>D44+D47+D53+D56+D57+D62+D64+D67+D68+D71</f>
        <v>18302</v>
      </c>
      <c r="E77" s="13">
        <v>500</v>
      </c>
      <c r="F77" s="14">
        <f>F44+F47+F53+F56+F57+F62+F64+F67+F68+F71</f>
        <v>775</v>
      </c>
      <c r="G77" s="15">
        <f t="shared" si="194"/>
        <v>39</v>
      </c>
      <c r="H77" s="16">
        <f>H44+H47+H53+H56+H57+H62+H64+H67+H68+H71</f>
        <v>143</v>
      </c>
      <c r="I77" s="17">
        <f t="shared" si="194"/>
        <v>8</v>
      </c>
    </row>
  </sheetData>
  <sheetProtection algorithmName="SHA-512" hashValue="RJJ+YryiuGGgKaEC1P8HvInwNqdmmNjn6wrF1U0LJ8HYBVMpew2wA0+VPKZLdXqceIOlqEWh2+UXcIjXOtsiIw==" saltValue="Gage0nISzVzS3vJggOvDMQ==" spinCount="100000" sheet="1" objects="1" scenarios="1" sort="0" autoFilter="0"/>
  <mergeCells count="6">
    <mergeCell ref="A73:I73"/>
    <mergeCell ref="A1:I1"/>
    <mergeCell ref="B2:C2"/>
    <mergeCell ref="D2:E2"/>
    <mergeCell ref="F2:G2"/>
    <mergeCell ref="H2:I2"/>
  </mergeCells>
  <phoneticPr fontId="3" type="noConversion"/>
  <pageMargins left="0.25" right="0.25" top="0.75" bottom="0.5" header="0.3" footer="0.25"/>
  <pageSetup scale="66" fitToHeight="0" orientation="landscape" r:id="rId1"/>
  <headerFooter>
    <oddHeader>&amp;L&amp;F&amp;R&amp;D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Oneida County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Hrustic, Amela</dc:creator>
  <cp:lastModifiedBy>Amela Hrustic</cp:lastModifiedBy>
  <cp:lastPrinted>2025-02-21T19:39:06Z</cp:lastPrinted>
  <dcterms:created xsi:type="dcterms:W3CDTF">2023-02-28T15:07:42Z</dcterms:created>
  <dcterms:modified xsi:type="dcterms:W3CDTF">2026-02-24T18:23:48Z</dcterms:modified>
</cp:coreProperties>
</file>